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120" windowHeight="10095" activeTab="5"/>
  </bookViews>
  <sheets>
    <sheet name="Форма 1 расходы " sheetId="16" r:id="rId1"/>
    <sheet name="Форма 2 источники" sheetId="3" r:id="rId2"/>
    <sheet name="Форма 3 мероприятия" sheetId="18" r:id="rId3"/>
    <sheet name="Форма 4  госзадание" sheetId="15" r:id="rId4"/>
    <sheet name=" форма 5 целевые показ" sheetId="19" r:id="rId5"/>
    <sheet name="форма 6" sheetId="6" r:id="rId6"/>
  </sheets>
  <definedNames>
    <definedName name="_GoBack" localSheetId="0">'Форма 1 расходы '!#REF!</definedName>
    <definedName name="_GoBack" localSheetId="2">'Форма 3 мероприятия'!#REF!</definedName>
    <definedName name="_xlnm._FilterDatabase" localSheetId="0" hidden="1">'Форма 1 расходы '!$A$9:$P$167</definedName>
    <definedName name="_xlnm._FilterDatabase" localSheetId="1" hidden="1">'Форма 2 источники'!$A$10:$F$55</definedName>
    <definedName name="_xlnm._FilterDatabase" localSheetId="2" hidden="1">'Форма 3 мероприятия'!$A$7:$R$141</definedName>
    <definedName name="_xlnm.Print_Titles" localSheetId="0">'Форма 1 расходы '!$8:$9</definedName>
    <definedName name="_xlnm.Print_Titles" localSheetId="1">'Форма 2 источники'!$9:$10</definedName>
    <definedName name="_xlnm.Print_Titles" localSheetId="2">'Форма 3 мероприятия'!$6:$7</definedName>
    <definedName name="_xlnm.Print_Titles" localSheetId="3">'Форма 4  госзадание'!$12:$13</definedName>
    <definedName name="_xlnm.Print_Area" localSheetId="4">' форма 5 целевые показ'!$A$1:$L$40</definedName>
    <definedName name="_xlnm.Print_Area" localSheetId="0">'Форма 1 расходы '!$A$1:$P$164</definedName>
    <definedName name="_xlnm.Print_Area" localSheetId="1">'Форма 2 источники'!$A$1:$G$57</definedName>
    <definedName name="_xlnm.Print_Area" localSheetId="2">'Форма 3 мероприятия'!$A$1:$L$143</definedName>
    <definedName name="_xlnm.Print_Area" localSheetId="3">'Форма 4  госзадание'!$A$1:$N$37</definedName>
    <definedName name="_xlnm.Print_Area" localSheetId="5">'форма 6'!$A$1:$E$10</definedName>
  </definedNames>
  <calcPr calcId="125725" fullPrecision="0"/>
</workbook>
</file>

<file path=xl/calcChain.xml><?xml version="1.0" encoding="utf-8"?>
<calcChain xmlns="http://schemas.openxmlformats.org/spreadsheetml/2006/main">
  <c r="G42" i="3"/>
  <c r="G15"/>
  <c r="F14"/>
  <c r="E14"/>
  <c r="F15"/>
  <c r="E15"/>
  <c r="O20" i="16" l="1"/>
  <c r="P20"/>
  <c r="O21"/>
  <c r="P21"/>
  <c r="O22"/>
  <c r="P22"/>
  <c r="O23"/>
  <c r="P23"/>
  <c r="O24"/>
  <c r="P24"/>
  <c r="O25"/>
  <c r="P25"/>
  <c r="O26"/>
  <c r="P26"/>
  <c r="O27"/>
  <c r="P27"/>
  <c r="O28"/>
  <c r="P28"/>
  <c r="O29"/>
  <c r="P29"/>
  <c r="O30"/>
  <c r="P30"/>
  <c r="O31"/>
  <c r="P31"/>
  <c r="O32"/>
  <c r="P32"/>
  <c r="O33"/>
  <c r="P33"/>
  <c r="O34"/>
  <c r="P34"/>
  <c r="O35"/>
  <c r="P35"/>
  <c r="O36"/>
  <c r="P36"/>
  <c r="O37"/>
  <c r="P37"/>
  <c r="O39"/>
  <c r="P39"/>
  <c r="O40"/>
  <c r="P40"/>
  <c r="O42"/>
  <c r="P42"/>
  <c r="O44"/>
  <c r="P44"/>
  <c r="O45"/>
  <c r="P45"/>
  <c r="O55"/>
  <c r="P55"/>
  <c r="O56"/>
  <c r="P56"/>
  <c r="O57"/>
  <c r="P57"/>
  <c r="O58"/>
  <c r="P58"/>
  <c r="O59"/>
  <c r="P59"/>
  <c r="O62"/>
  <c r="P62"/>
  <c r="O63"/>
  <c r="P63"/>
  <c r="O65"/>
  <c r="P65"/>
  <c r="O67"/>
  <c r="P67"/>
  <c r="O71"/>
  <c r="P71"/>
  <c r="O72"/>
  <c r="P72"/>
  <c r="O74"/>
  <c r="P74"/>
  <c r="P75"/>
  <c r="P76"/>
  <c r="O79"/>
  <c r="P80"/>
  <c r="O81"/>
  <c r="O82"/>
  <c r="P82"/>
  <c r="O83"/>
  <c r="P83"/>
  <c r="O84"/>
  <c r="P84"/>
  <c r="O85"/>
  <c r="P85"/>
  <c r="O86"/>
  <c r="P86"/>
  <c r="O87"/>
  <c r="P87"/>
  <c r="O88"/>
  <c r="P88"/>
  <c r="O92"/>
  <c r="P92"/>
  <c r="O93"/>
  <c r="P93"/>
  <c r="O94"/>
  <c r="P94"/>
  <c r="P95"/>
  <c r="O97"/>
  <c r="P97"/>
  <c r="O98"/>
  <c r="P98"/>
  <c r="O100"/>
  <c r="P100"/>
  <c r="O101"/>
  <c r="P101"/>
  <c r="O102"/>
  <c r="P102"/>
  <c r="O103"/>
  <c r="P103"/>
  <c r="O107"/>
  <c r="P107"/>
  <c r="O112"/>
  <c r="P112"/>
  <c r="P115"/>
  <c r="P117"/>
  <c r="P118"/>
  <c r="O119"/>
  <c r="P119"/>
  <c r="P122"/>
  <c r="P123"/>
  <c r="O125"/>
  <c r="P125"/>
  <c r="O127"/>
  <c r="P127"/>
  <c r="P128"/>
  <c r="P143"/>
  <c r="O144"/>
  <c r="P144"/>
  <c r="O145"/>
  <c r="P145"/>
  <c r="P148"/>
  <c r="O149"/>
  <c r="P149"/>
  <c r="P153"/>
  <c r="O154"/>
  <c r="P154"/>
  <c r="P155"/>
  <c r="O157"/>
  <c r="P157"/>
  <c r="P158"/>
  <c r="O160"/>
  <c r="P160"/>
  <c r="O161"/>
  <c r="P161"/>
  <c r="O162"/>
  <c r="P162"/>
  <c r="O163"/>
  <c r="P163"/>
  <c r="O164"/>
  <c r="P164"/>
  <c r="N53"/>
  <c r="M53"/>
  <c r="N52"/>
  <c r="N16" s="1"/>
  <c r="M52"/>
  <c r="M16" s="1"/>
  <c r="P16" l="1"/>
  <c r="P53"/>
  <c r="P52"/>
  <c r="M78"/>
  <c r="M77" s="1"/>
  <c r="N78"/>
  <c r="L78"/>
  <c r="N77" l="1"/>
  <c r="P78"/>
  <c r="O78"/>
  <c r="N14"/>
  <c r="M14"/>
  <c r="L121"/>
  <c r="L120" s="1"/>
  <c r="N114"/>
  <c r="M114"/>
  <c r="N113"/>
  <c r="M113"/>
  <c r="L114"/>
  <c r="M51"/>
  <c r="M15" s="1"/>
  <c r="N51"/>
  <c r="M50"/>
  <c r="N50"/>
  <c r="M49"/>
  <c r="M13" s="1"/>
  <c r="N49"/>
  <c r="L49"/>
  <c r="N13" l="1"/>
  <c r="P49"/>
  <c r="O49"/>
  <c r="P50"/>
  <c r="N15"/>
  <c r="P51"/>
  <c r="P113"/>
  <c r="P114"/>
  <c r="P77"/>
  <c r="P14"/>
  <c r="N152"/>
  <c r="M152"/>
  <c r="M159"/>
  <c r="N147"/>
  <c r="M147"/>
  <c r="N142"/>
  <c r="M142"/>
  <c r="N156"/>
  <c r="M156"/>
  <c r="L146"/>
  <c r="O156" l="1"/>
  <c r="P156"/>
  <c r="N141"/>
  <c r="P142"/>
  <c r="N146"/>
  <c r="P147"/>
  <c r="P15"/>
  <c r="N151"/>
  <c r="P152"/>
  <c r="P13"/>
  <c r="M139"/>
  <c r="M141"/>
  <c r="P141" l="1"/>
  <c r="O146"/>
  <c r="N140"/>
  <c r="M140"/>
  <c r="M138" s="1"/>
  <c r="M151"/>
  <c r="P151" s="1"/>
  <c r="N110"/>
  <c r="M110"/>
  <c r="N126"/>
  <c r="M126"/>
  <c r="N106"/>
  <c r="M106"/>
  <c r="M105" s="1"/>
  <c r="M48" s="1"/>
  <c r="M12" s="1"/>
  <c r="N104"/>
  <c r="M104"/>
  <c r="N60"/>
  <c r="M60"/>
  <c r="N38"/>
  <c r="M38"/>
  <c r="P38" l="1"/>
  <c r="O38"/>
  <c r="P60"/>
  <c r="O60"/>
  <c r="P104"/>
  <c r="O104"/>
  <c r="M17"/>
  <c r="P140"/>
  <c r="N105"/>
  <c r="P106"/>
  <c r="P126"/>
  <c r="N17"/>
  <c r="P110"/>
  <c r="N159"/>
  <c r="L159"/>
  <c r="L152"/>
  <c r="O152" s="1"/>
  <c r="L147"/>
  <c r="L141"/>
  <c r="O141" s="1"/>
  <c r="L126"/>
  <c r="O126" s="1"/>
  <c r="N124"/>
  <c r="M124"/>
  <c r="L124"/>
  <c r="N121"/>
  <c r="M121"/>
  <c r="M120" s="1"/>
  <c r="L113"/>
  <c r="N111"/>
  <c r="M111"/>
  <c r="L111"/>
  <c r="L106"/>
  <c r="O106" s="1"/>
  <c r="N99"/>
  <c r="M99"/>
  <c r="L99"/>
  <c r="N96"/>
  <c r="M96"/>
  <c r="M91" s="1"/>
  <c r="M90" s="1"/>
  <c r="L96"/>
  <c r="N73"/>
  <c r="M73"/>
  <c r="L73"/>
  <c r="N70"/>
  <c r="M70"/>
  <c r="M69" s="1"/>
  <c r="L70"/>
  <c r="N66"/>
  <c r="M66"/>
  <c r="L66"/>
  <c r="N64"/>
  <c r="M64"/>
  <c r="L64"/>
  <c r="N61"/>
  <c r="M61"/>
  <c r="L61"/>
  <c r="N54"/>
  <c r="M54"/>
  <c r="L54"/>
  <c r="L51"/>
  <c r="L50"/>
  <c r="O50" s="1"/>
  <c r="N43"/>
  <c r="M43"/>
  <c r="L43"/>
  <c r="N41"/>
  <c r="M41"/>
  <c r="L41"/>
  <c r="N19"/>
  <c r="M19"/>
  <c r="L19"/>
  <c r="L14"/>
  <c r="O14" s="1"/>
  <c r="L13"/>
  <c r="O13" s="1"/>
  <c r="P19" l="1"/>
  <c r="O19"/>
  <c r="P43"/>
  <c r="O43"/>
  <c r="L15"/>
  <c r="O15" s="1"/>
  <c r="O51"/>
  <c r="P61"/>
  <c r="O61"/>
  <c r="P66"/>
  <c r="O66"/>
  <c r="P73"/>
  <c r="O73"/>
  <c r="P99"/>
  <c r="O99"/>
  <c r="P111"/>
  <c r="O111"/>
  <c r="P124"/>
  <c r="O124"/>
  <c r="N139"/>
  <c r="O159"/>
  <c r="P159"/>
  <c r="N48"/>
  <c r="P105"/>
  <c r="L109"/>
  <c r="L108" s="1"/>
  <c r="P41"/>
  <c r="O41"/>
  <c r="P54"/>
  <c r="O54"/>
  <c r="P64"/>
  <c r="O64"/>
  <c r="N69"/>
  <c r="P70"/>
  <c r="O70"/>
  <c r="N91"/>
  <c r="P96"/>
  <c r="O96"/>
  <c r="N120"/>
  <c r="P121"/>
  <c r="L142"/>
  <c r="O142" s="1"/>
  <c r="O147"/>
  <c r="P17"/>
  <c r="M47"/>
  <c r="M46" s="1"/>
  <c r="M109"/>
  <c r="M108" s="1"/>
  <c r="L139"/>
  <c r="L138" s="1"/>
  <c r="N109"/>
  <c r="M146"/>
  <c r="P146" s="1"/>
  <c r="L69"/>
  <c r="M18"/>
  <c r="L18"/>
  <c r="L91"/>
  <c r="L77"/>
  <c r="O77" s="1"/>
  <c r="L105"/>
  <c r="L48" s="1"/>
  <c r="L12" s="1"/>
  <c r="N18"/>
  <c r="P18" l="1"/>
  <c r="O18"/>
  <c r="N108"/>
  <c r="P109"/>
  <c r="O109"/>
  <c r="P120"/>
  <c r="P69"/>
  <c r="O69"/>
  <c r="N138"/>
  <c r="P139"/>
  <c r="O139"/>
  <c r="N90"/>
  <c r="P91"/>
  <c r="O91"/>
  <c r="P48"/>
  <c r="O48"/>
  <c r="N12"/>
  <c r="N47"/>
  <c r="O105"/>
  <c r="M11"/>
  <c r="M10" s="1"/>
  <c r="L47"/>
  <c r="L90"/>
  <c r="P47" l="1"/>
  <c r="O47"/>
  <c r="N46"/>
  <c r="P90"/>
  <c r="O90"/>
  <c r="P108"/>
  <c r="O108"/>
  <c r="P12"/>
  <c r="O12"/>
  <c r="P138"/>
  <c r="O138"/>
  <c r="N11"/>
  <c r="L46"/>
  <c r="L11"/>
  <c r="L10" s="1"/>
  <c r="P46" l="1"/>
  <c r="O46"/>
  <c r="N10"/>
  <c r="O10" s="1"/>
  <c r="P11"/>
  <c r="O11"/>
  <c r="K22" i="15"/>
  <c r="L22"/>
  <c r="J22"/>
  <c r="M34"/>
  <c r="N34"/>
  <c r="N35"/>
  <c r="P10" i="16" l="1"/>
  <c r="K15" i="15"/>
  <c r="L15"/>
  <c r="J15"/>
  <c r="N33" l="1"/>
  <c r="M33"/>
  <c r="N32"/>
  <c r="M32"/>
  <c r="N31"/>
  <c r="M31"/>
  <c r="N30"/>
  <c r="M30"/>
  <c r="N29"/>
  <c r="M29"/>
  <c r="N28"/>
  <c r="M28"/>
  <c r="N27"/>
  <c r="M27"/>
  <c r="H27"/>
  <c r="N26"/>
  <c r="M26"/>
  <c r="H26"/>
  <c r="N25"/>
  <c r="M25"/>
  <c r="N24"/>
  <c r="M24"/>
  <c r="N23"/>
  <c r="M23"/>
  <c r="N22"/>
  <c r="M22"/>
  <c r="N20"/>
  <c r="M20"/>
  <c r="N19"/>
  <c r="M19"/>
  <c r="N18"/>
  <c r="M18"/>
  <c r="N17"/>
  <c r="M17"/>
  <c r="N16"/>
  <c r="M16"/>
  <c r="N15"/>
  <c r="M15"/>
  <c r="F13" i="3" l="1"/>
  <c r="F20" l="1"/>
  <c r="E13" l="1"/>
  <c r="E20"/>
  <c r="G21"/>
  <c r="G22"/>
  <c r="G23"/>
  <c r="E29"/>
  <c r="F29"/>
  <c r="G30"/>
  <c r="G31"/>
  <c r="G32"/>
  <c r="E38"/>
  <c r="F38"/>
  <c r="G39"/>
  <c r="E47"/>
  <c r="F47"/>
  <c r="G48"/>
  <c r="G47" l="1"/>
  <c r="G38"/>
  <c r="E12"/>
  <c r="E11" s="1"/>
  <c r="G14"/>
  <c r="G13"/>
  <c r="G29"/>
  <c r="G20" l="1"/>
  <c r="F12"/>
  <c r="F11" l="1"/>
  <c r="G11" s="1"/>
  <c r="G12"/>
</calcChain>
</file>

<file path=xl/sharedStrings.xml><?xml version="1.0" encoding="utf-8"?>
<sst xmlns="http://schemas.openxmlformats.org/spreadsheetml/2006/main" count="2229" uniqueCount="726">
  <si>
    <t>Код аналитической программной классификации</t>
  </si>
  <si>
    <t>Код бюджетной классификации</t>
  </si>
  <si>
    <t>ГП</t>
  </si>
  <si>
    <t>Пп</t>
  </si>
  <si>
    <t>ОМ</t>
  </si>
  <si>
    <t>М</t>
  </si>
  <si>
    <t>ГРБС</t>
  </si>
  <si>
    <t>Рз</t>
  </si>
  <si>
    <t>Пр</t>
  </si>
  <si>
    <t>ЦС</t>
  </si>
  <si>
    <t>ВР</t>
  </si>
  <si>
    <t>Социальная поддержка граждан</t>
  </si>
  <si>
    <t>30</t>
  </si>
  <si>
    <t>1</t>
  </si>
  <si>
    <t xml:space="preserve">Развитие мер социальной поддержки отдельных категорий граждан </t>
  </si>
  <si>
    <t>Всего</t>
  </si>
  <si>
    <t>02</t>
  </si>
  <si>
    <t>3010000000</t>
  </si>
  <si>
    <t>01</t>
  </si>
  <si>
    <t>Предоставление мер социальной поддержки, оказание государственной социальной помощи, выплата социальных пособий и компенсаций отдельным категориям граждан</t>
  </si>
  <si>
    <t>Обеспечение мер социальной поддержки ветеранов труда (ежемесячная денежная выплата)</t>
  </si>
  <si>
    <t>03</t>
  </si>
  <si>
    <t xml:space="preserve">3010105530
</t>
  </si>
  <si>
    <t>Обеспечение мер социальной поддержки тружеников тыла</t>
  </si>
  <si>
    <t>3010103730</t>
  </si>
  <si>
    <t>Обеспечение мер социальной поддержки реабилитированных лиц и лиц, признанных пострадавшими от политических репрессий (ежемесячная денежная выплата)</t>
  </si>
  <si>
    <t>3010105540</t>
  </si>
  <si>
    <t>313</t>
  </si>
  <si>
    <t>04</t>
  </si>
  <si>
    <t>Обеспечение мер социальной поддержки ветеранов труда (ежемесячная денежная компенсация расходов на оплату жилого помещения и коммунальных услуг)</t>
  </si>
  <si>
    <t>3010103720</t>
  </si>
  <si>
    <t>05</t>
  </si>
  <si>
    <t>Обеспечение мер социальной поддержки реабилитированных лиц и лиц, признанных пострадавшими от политических репрессий (ежемесячная денежная компенсация расходов на оплату жилого помещения и коммунальных услуг)</t>
  </si>
  <si>
    <t>3010103740</t>
  </si>
  <si>
    <t>06</t>
  </si>
  <si>
    <t>Оплата жилищно-коммунальных услуг отдельным категориям граждан</t>
  </si>
  <si>
    <t xml:space="preserve">3010152500
</t>
  </si>
  <si>
    <t>07</t>
  </si>
  <si>
    <t>Обеспечение мер социальной поддержки для лиц, награжденных знаком «Почетный донор СССР», «Почетный донор России»</t>
  </si>
  <si>
    <t xml:space="preserve">3010152200 
</t>
  </si>
  <si>
    <t>08</t>
  </si>
  <si>
    <t>Оказание материальной помощи малоимущим семьям,  малоимущим одиноко проживающим гражданам, а также иным гражданам, находящимся в трудной жизненной ситуации</t>
  </si>
  <si>
    <t>3010103560</t>
  </si>
  <si>
    <t>09</t>
  </si>
  <si>
    <t xml:space="preserve">3010103570
</t>
  </si>
  <si>
    <t>10</t>
  </si>
  <si>
    <t>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 и местных бюджетов</t>
  </si>
  <si>
    <t>3010103530</t>
  </si>
  <si>
    <t>11</t>
  </si>
  <si>
    <t>На реализацию льгот гражданам, имеющим звание «Почетный гражданин Удмуртской Республики»</t>
  </si>
  <si>
    <t>3010103580</t>
  </si>
  <si>
    <t>12</t>
  </si>
  <si>
    <t>На реализацию Закона Удмуртской Республики от 14 июня 2007 года № 30-РЗ «О ежегодной денежной выплате инвалидам боевых действий, проходившим военную службу по призыву»</t>
  </si>
  <si>
    <t>3010103610</t>
  </si>
  <si>
    <t>13</t>
  </si>
  <si>
    <t>Доплаты к пенсиям государственных служащих субъектов Российской Федерации и муниципальных служащих</t>
  </si>
  <si>
    <t>3010103430</t>
  </si>
  <si>
    <t>15</t>
  </si>
  <si>
    <t xml:space="preserve">Осуществление ежемесячной денежной выплаты отдельным категориям граждан </t>
  </si>
  <si>
    <t>3010107220</t>
  </si>
  <si>
    <t>16</t>
  </si>
  <si>
    <t>3010107230</t>
  </si>
  <si>
    <t>17</t>
  </si>
  <si>
    <t>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</si>
  <si>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3010151370</t>
  </si>
  <si>
    <t>18</t>
  </si>
  <si>
    <t>Государственные единовременные пособия и ежемесячные денежные компенсации гражданам при возникновении поствакцинальных осложнений</t>
  </si>
  <si>
    <t>3010152400</t>
  </si>
  <si>
    <t>19</t>
  </si>
  <si>
    <t xml:space="preserve">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</si>
  <si>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3010152800</t>
  </si>
  <si>
    <t>20</t>
  </si>
  <si>
    <t>843</t>
  </si>
  <si>
    <t xml:space="preserve">Обеспечение техническими средствами реабилитации отдельных категорий граждан в части полномочий Удмуртской Республики </t>
  </si>
  <si>
    <t>3010300000</t>
  </si>
  <si>
    <t>3010600000</t>
  </si>
  <si>
    <t>3010608090</t>
  </si>
  <si>
    <t>2</t>
  </si>
  <si>
    <t>3020100000</t>
  </si>
  <si>
    <t>3020103710</t>
  </si>
  <si>
    <t>3020103590</t>
  </si>
  <si>
    <t xml:space="preserve">Единовременное пособие беременной жене военнослужащего, проходящего военную службу по призыву, а также ежемесячное пособие на ребенка служащего, проходящего военную службу по призыву                    
</t>
  </si>
  <si>
    <t>3020152700</t>
  </si>
  <si>
    <t>Оказание единовременной материальной помощи семьям, направляющим детей-инвалидов на продолжительное лечение или операцию за пределы Удмуртской Республики</t>
  </si>
  <si>
    <t>3020103540</t>
  </si>
  <si>
    <t>321</t>
  </si>
  <si>
    <t>Денежное вознаграждение награжденным знаком отличия «Материнская слава» и «Родительская слава»</t>
  </si>
  <si>
    <t>3020200000</t>
  </si>
  <si>
    <t>3020203600</t>
  </si>
  <si>
    <t>Единовременное денежное вознаграждение  для награжденных знаком отличия «Родительская слава»</t>
  </si>
  <si>
    <t>3020205710</t>
  </si>
  <si>
    <t>Обеспечение текущей деятельности автономного учреждения Удмуртской Республики «Загородный оздоровительный комплекс «Лесная сказка»</t>
  </si>
  <si>
    <t>3020300000</t>
  </si>
  <si>
    <t>3020306770</t>
  </si>
  <si>
    <t xml:space="preserve">Осуществление мер по профилактике безнадзорности и правонарушений несовершеннолетних                                  </t>
  </si>
  <si>
    <t>3020400000</t>
  </si>
  <si>
    <t xml:space="preserve">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                  </t>
  </si>
  <si>
    <t>3020459400</t>
  </si>
  <si>
    <t>Выполнение мероприятий по укреплению и развитию института семьи</t>
  </si>
  <si>
    <t xml:space="preserve">3020600000
</t>
  </si>
  <si>
    <t>3020605050</t>
  </si>
  <si>
    <t>Реализация мер по стабилизации демографической ситуации в Удмуртской Республике</t>
  </si>
  <si>
    <t>Система мер  социальной поддержки детей-сирот и детей, оставшихся без попечения родителей</t>
  </si>
  <si>
    <t>3020700000</t>
  </si>
  <si>
    <t>3</t>
  </si>
  <si>
    <t>Меры социальной поддержки работникам государственных учреждений Удмуртской Республики</t>
  </si>
  <si>
    <t>3030500000</t>
  </si>
  <si>
    <t>Денежная компенсация расходов по оплате жилых помещений и коммунальных услуг (отопление, освещение) работникам государственных учреждений Удмуртской Республики, проживающим и работающим в сельских населенных пунктах, рабочих поселках и поселках городского типа</t>
  </si>
  <si>
    <t>3030503820</t>
  </si>
  <si>
    <t>Укрепление материально - технической базы Минсоцполитики УР, его территориальных органов и подведомственных ему организаций</t>
  </si>
  <si>
    <t>3030600000</t>
  </si>
  <si>
    <t>Расходы по подготовке Минсоцполитики УР, его территориальных органов и подведомственных ему организаций к отопительному сезону</t>
  </si>
  <si>
    <t>3030605800</t>
  </si>
  <si>
    <t xml:space="preserve">Мероприятия, направленные на улучшение положения и качества жизни пожилых людей </t>
  </si>
  <si>
    <t>3030704900</t>
  </si>
  <si>
    <t>244
323
612
622</t>
  </si>
  <si>
    <t>3030900000</t>
  </si>
  <si>
    <t>Реализация мероприятий по обеспечению пожарной безопасности Минсоцполитики УР, его территориальных органов и подведомственных ему организаций</t>
  </si>
  <si>
    <t>3030905110</t>
  </si>
  <si>
    <t xml:space="preserve">Развитие системы социального обслуживания граждан с применением механизмов государственно - частного партнерства </t>
  </si>
  <si>
    <t>3031100000</t>
  </si>
  <si>
    <t xml:space="preserve">Выплата компенсации поставщикам социальных услуг на территории Удмуртской Республики </t>
  </si>
  <si>
    <t>3031107390</t>
  </si>
  <si>
    <t>4</t>
  </si>
  <si>
    <t>Расходы по организации предоставления государственных услуг Минсоцполитики УР и его территориальными органами</t>
  </si>
  <si>
    <t>3040100000</t>
  </si>
  <si>
    <t>Расходы на организацию предоставления государственных услуг Минсоцполитики УР и его территориальными органами</t>
  </si>
  <si>
    <t>3040104060</t>
  </si>
  <si>
    <t>Обеспечение текущей деятельности, руководство и управление в сфере установленных функций центрального аппарата Минсоцполитики УР</t>
  </si>
  <si>
    <t>3040200000</t>
  </si>
  <si>
    <t>Центральный аппарат</t>
  </si>
  <si>
    <t>3040200030</t>
  </si>
  <si>
    <t>3040300000</t>
  </si>
  <si>
    <t>Территориальные органы</t>
  </si>
  <si>
    <t>3040300070</t>
  </si>
  <si>
    <t>Уплата налога на имущество организаций и земельного налога</t>
  </si>
  <si>
    <t>Уплата земельного налога</t>
  </si>
  <si>
    <t xml:space="preserve">Обеспечение государственных полномочий, переданных органам местного самоуправления, в части  организации и осуществления деятельности по социальной поддержке отдельных категорий граждан </t>
  </si>
  <si>
    <t>3040500000</t>
  </si>
  <si>
    <t>3040507560</t>
  </si>
  <si>
    <t>Создание и организация деятельности комиссий по делам несовершеннолетних и защите их прав</t>
  </si>
  <si>
    <t>Субсидии социально ориентированным некоммерческим организациям и иным некоммерческим организациям</t>
  </si>
  <si>
    <t>Расходы на выплату ежемесячных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уволенных в связи с ликвидацией организаций</t>
  </si>
  <si>
    <t>Наименование подпрограммы/ основного мероприятия/ мероприятия</t>
  </si>
  <si>
    <t>Организация учета (регистрации) многодетных семей</t>
  </si>
  <si>
    <t>Организация опроса на официальном сайте Минсоцполитики УР по уровню удовлетворенности качеством предоставления государственных услуг</t>
  </si>
  <si>
    <t>Реализация демографической и семейной политики, совершенствование социальной поддержки семей с детьми</t>
  </si>
  <si>
    <t xml:space="preserve">Пособие на ребенка </t>
  </si>
  <si>
    <t>Пособие по беременности и родам безработным женщинам</t>
  </si>
  <si>
    <t>Обеспечение текущей деятельности организаций в сфере социальной защиты населения</t>
  </si>
  <si>
    <t>Разработка административных регламентов, предусматривающих время ожидания в очереди при обращении заявителя в Минсоцполитики УР для получения государственных услуг не более 15 минут</t>
  </si>
  <si>
    <t>Выплата пенсии по старости в соответствии с Законами Удмуртской Республики «О пожарной безопасности в Удмуртской Республике» и «Об аварийно-спасательных службах и формированиях в Удмуртской Республике и гарантиях спасателям»</t>
  </si>
  <si>
    <t>3030608640</t>
  </si>
  <si>
    <t>Р1</t>
  </si>
  <si>
    <t>Р3</t>
  </si>
  <si>
    <t>302P100000</t>
  </si>
  <si>
    <t>3010604160</t>
  </si>
  <si>
    <t>Удмуртская  республиканская общественная организация Всероссийской общественной организации ветеранов (пенсионеров) войны, труда, Вооруженных Сил и правоохранительных органов</t>
  </si>
  <si>
    <t>302Р300000</t>
  </si>
  <si>
    <t>Создание условий для реализации государственной программы</t>
  </si>
  <si>
    <t>Денежные средства на личные расходы детям-сиротам и детям, оставшимся без попечения родителей</t>
  </si>
  <si>
    <t>00</t>
  </si>
  <si>
    <t>302000000</t>
  </si>
  <si>
    <t>3030000000</t>
  </si>
  <si>
    <t>Федеральный проект «Старшее поколение»</t>
  </si>
  <si>
    <t>Федеральный проект «Финансовая поддержка семей при рождении детей»</t>
  </si>
  <si>
    <t>30101R4620 3010105870</t>
  </si>
  <si>
    <t xml:space="preserve">Модернизация и развитие социального обслуживания населения </t>
  </si>
  <si>
    <t xml:space="preserve">Реализация мероприятий в рамках регионального проекта  «Разработка и реализация программы системной поддержки и повышения качества жизни граждан старшего поколения «Старшее поколение» национального проекта  «Демография»
</t>
  </si>
  <si>
    <t xml:space="preserve">Предоставление государственной социальной помощи </t>
  </si>
  <si>
    <t xml:space="preserve">Обеспечение протезно-ортопедическими изделиями и проведение послегарантийного ремонта протезно-ортопедических изделий для отдельных категорий граждан, проживающих в Удмуртской Республике </t>
  </si>
  <si>
    <t>3010303550</t>
  </si>
  <si>
    <t>302Р100000</t>
  </si>
  <si>
    <t>Министерство социальной политики и труда Удмуртской Республики</t>
  </si>
  <si>
    <t xml:space="preserve">       Удмуртской Республики на реализацию государственной программы</t>
  </si>
  <si>
    <t xml:space="preserve">                                 (указать наименование государственной программы)</t>
  </si>
  <si>
    <t>Расходы бюджета Удмуртской Республики, тыс. рублей</t>
  </si>
  <si>
    <t>Кассовые расходы, в %</t>
  </si>
  <si>
    <t>сводная бюджетная роспись, план на 1 января отчетного года</t>
  </si>
  <si>
    <t>сводная бюджетная роспись на отчетную дату</t>
  </si>
  <si>
    <t>кассовое исполнение на отчетную дату</t>
  </si>
  <si>
    <t>к плану на 1 января отчетного года</t>
  </si>
  <si>
    <t>_____________</t>
  </si>
  <si>
    <t>Иные источники</t>
  </si>
  <si>
    <t>Бюджеты муниципальных образований в Удмуртской Республике</t>
  </si>
  <si>
    <t>Территориальный фонд обязательного медицинского страхования Удмуртской Республики</t>
  </si>
  <si>
    <t>Субсидии и субвенции из федерального бюджета, планируемые к получению</t>
  </si>
  <si>
    <t>иные межбюджетные трансферты из федерального бюджета</t>
  </si>
  <si>
    <t>субвенции из федерального бюджета</t>
  </si>
  <si>
    <t>субсидии из федерального бюджета</t>
  </si>
  <si>
    <t>Бюджет Удмуртской Республики</t>
  </si>
  <si>
    <t xml:space="preserve">«Создание условий для реализации государственной программы» </t>
  </si>
  <si>
    <t>Бюджет Удмуртской Республики, в том числе:</t>
  </si>
  <si>
    <t>«Модернизация и развитие социального обслуживания населения»</t>
  </si>
  <si>
    <t xml:space="preserve">«Реализация демографической и семейной политики, совершенствование социальной поддержки семей с детьми» </t>
  </si>
  <si>
    <t xml:space="preserve">«Развитие мер социальной поддержки отдельных категорий граждан» </t>
  </si>
  <si>
    <t xml:space="preserve">«Социальная поддержка граждан» </t>
  </si>
  <si>
    <t>Фактические расходы на отчетную дату</t>
  </si>
  <si>
    <t>Показатель применения меры</t>
  </si>
  <si>
    <t>Отношение фактических расходов к оценке расходов, %</t>
  </si>
  <si>
    <t>Оценка расходов, тыс. рублей</t>
  </si>
  <si>
    <t>Источник финансирования</t>
  </si>
  <si>
    <t>Наименование государственной программы, подпрограммы</t>
  </si>
  <si>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</si>
  <si>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 xml:space="preserve">                                 </t>
  </si>
  <si>
    <r>
      <t xml:space="preserve">Наименование государственной программы  </t>
    </r>
    <r>
      <rPr>
        <b/>
        <u/>
        <sz val="10"/>
        <color theme="1"/>
        <rFont val="Times New Roman"/>
        <family val="1"/>
        <charset val="204"/>
      </rPr>
      <t xml:space="preserve"> «Социальная поддержка граждан»</t>
    </r>
  </si>
  <si>
    <t xml:space="preserve"> Отчет о расходах на реализацию государственной программы</t>
  </si>
  <si>
    <t>Отчет о выполнении сводных показателей государственных заданий</t>
  </si>
  <si>
    <t xml:space="preserve">          по государственной программе</t>
  </si>
  <si>
    <t>Наименование государственной услуги (работы)</t>
  </si>
  <si>
    <t>Наименование показателя, характеризующего объем государственной услуги (работы)</t>
  </si>
  <si>
    <t>Расходы бюджета Удмуртской Республики на оказание государственной услуги (выполнение работы), тыс. рублей</t>
  </si>
  <si>
    <t>план</t>
  </si>
  <si>
    <t>факт</t>
  </si>
  <si>
    <t>Численность семей, получивших социальные услуги</t>
  </si>
  <si>
    <t>Единица</t>
  </si>
  <si>
    <t>человек</t>
  </si>
  <si>
    <t>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</si>
  <si>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 xml:space="preserve">Количество мероприятий </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</si>
  <si>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</si>
  <si>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Численность граждан, получивших социальные услуги</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</si>
  <si>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</si>
  <si>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t>
  </si>
  <si>
    <t xml:space="preserve">      Отчет о достигнутых значениях целевых показателей (индикаторов)</t>
  </si>
  <si>
    <r>
      <t xml:space="preserve">    Наименование государственной программы  </t>
    </r>
    <r>
      <rPr>
        <b/>
        <u/>
        <sz val="11"/>
        <color theme="1"/>
        <rFont val="Times New Roman"/>
        <family val="1"/>
        <charset val="204"/>
      </rPr>
      <t>«Социальная поддержка граждан»</t>
    </r>
  </si>
  <si>
    <t xml:space="preserve">                                            </t>
  </si>
  <si>
    <t>№ п/п</t>
  </si>
  <si>
    <t>Наименование целевого показателя (индикатора)</t>
  </si>
  <si>
    <t>Единица измерения</t>
  </si>
  <si>
    <t>Значения целевых показателей (индикаторов)</t>
  </si>
  <si>
    <t>Значение целевого показателя (индикатора) в году, предшествующему отчетному</t>
  </si>
  <si>
    <t>Выполнение, % (п.п)</t>
  </si>
  <si>
    <t>Обоснование отклонений значений целевого показателя (индикатора) на конец отчетного периода</t>
  </si>
  <si>
    <t>2011 год</t>
  </si>
  <si>
    <t>2012 год</t>
  </si>
  <si>
    <t>план на текущий год</t>
  </si>
  <si>
    <t>значение на конец отчетного года</t>
  </si>
  <si>
    <t>отчет</t>
  </si>
  <si>
    <t xml:space="preserve">Государственная программа «Социальная поддержка граждан»  </t>
  </si>
  <si>
    <t>0</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</si>
  <si>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t>
  </si>
  <si>
    <t>%</t>
  </si>
  <si>
    <t xml:space="preserve">Подпрограмма 1 «Развитие мер социальной поддержки отдельных категорий граждан» </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</si>
  <si>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t>
  </si>
  <si>
    <t xml:space="preserve">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t>
  </si>
  <si>
    <t xml:space="preserve">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t>
  </si>
  <si>
    <t xml:space="preserve">Подпрограмма 2  «Реализация демографической и семейной политики, совершенствование социальной поддержки семей с детьми» </t>
  </si>
  <si>
    <t>единиц</t>
  </si>
  <si>
    <t>Удельный вес детей, находящихся в социально опасном положении, в общей численности детского населения Удмуртской Республики</t>
  </si>
  <si>
    <t>100%</t>
  </si>
  <si>
    <t>-</t>
  </si>
  <si>
    <t xml:space="preserve">Охват граждан старше трудоспособного возраста профилактическими осмотрами, включая диспансеризацию </t>
  </si>
  <si>
    <t>Доля лиц старше трудоспособного возраста, у которых выявлены заболевания и патологические состояния, находящихся под диспансерным наблюдением</t>
  </si>
  <si>
    <t xml:space="preserve">Подпрограмма 3  «Модернизация и развитие социального обслуживания населения» </t>
  </si>
  <si>
    <t>Обеспеченность стационарными организациями социального обслуживания</t>
  </si>
  <si>
    <t>мест на 10 тыс. жителей</t>
  </si>
  <si>
    <t>Удельный вес детей-инвалидов, получивших социальные услуги в организациях социального обслуживания, в общей численности детей-инвалидов</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</si>
  <si>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t>
  </si>
  <si>
    <t>0 п.п.</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</si>
  <si>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t>
  </si>
  <si>
    <t>тыс. человек</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</si>
  <si>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t>
  </si>
  <si>
    <t xml:space="preserve">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t>
  </si>
  <si>
    <r>
      <t xml:space="preserve">Подпрограмма 4  </t>
    </r>
    <r>
      <rPr>
        <sz val="11"/>
        <rFont val="Times New Roman"/>
        <family val="1"/>
        <charset val="204"/>
      </rPr>
      <t>«</t>
    </r>
    <r>
      <rPr>
        <b/>
        <sz val="11"/>
        <rFont val="Times New Roman"/>
        <family val="1"/>
        <charset val="204"/>
      </rPr>
      <t xml:space="preserve">Создание условий для реализации государственной программы» </t>
    </r>
  </si>
  <si>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t>
  </si>
  <si>
    <t>Уровень выполнения значений целевых показателей (индикаторов) государственной программы</t>
  </si>
  <si>
    <t>не менее 90</t>
  </si>
  <si>
    <t>____________</t>
  </si>
  <si>
    <t xml:space="preserve">        Сведения о внесенных в государственную программу изменениях</t>
  </si>
  <si>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</si>
  <si>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N п/п</t>
  </si>
  <si>
    <t>Вид нормативного правового акта</t>
  </si>
  <si>
    <t>Дата принятия</t>
  </si>
  <si>
    <t>Номер</t>
  </si>
  <si>
    <t>Суть изменений (краткое изложение)</t>
  </si>
  <si>
    <t>Форма 3</t>
  </si>
  <si>
    <t xml:space="preserve">     Отчет о выполнении основных мероприятий государственной программы</t>
  </si>
  <si>
    <t>Ответственный исполнитель                                                (ФИО, должность)</t>
  </si>
  <si>
    <t>Ожидаемый непосредственный результат, целевой показатель (индикатор)</t>
  </si>
  <si>
    <t>Достигнутый результат, целевой показатель (индикатор)</t>
  </si>
  <si>
    <t>Проблемы, возникшие в ходе реализации мероприятия</t>
  </si>
  <si>
    <t xml:space="preserve">Повышение участия некоммерческих общественных организаций в реализации социальной политики государства, развитие некоммерческого партнерства
</t>
  </si>
  <si>
    <t>Предоставление государственной социальной помощи в полном объеме</t>
  </si>
  <si>
    <t>Расходы на осуществление ежемесячной выплаты в связи с рождением (усыновлением) первого ребенка</t>
  </si>
  <si>
    <t xml:space="preserve">Единовременное денежное вознаграждение в год будет выплачено 35 семьям, награжденным знаком отличия «Родительская слава» </t>
  </si>
  <si>
    <t>Удовлетворение  потребности в перевозке несовершеннолетних, самовольно покинувших свой дом, на 100%</t>
  </si>
  <si>
    <t>Привлечение кадрового потенциала в сельские населенные пункты, рабочие поселки и поселки городского типа путем выплаты денежной компенсации расходов по оплате жилых помещений и коммунальных услуг (отопление, освещение) работникам государственных учреждений Удмуртской Республики</t>
  </si>
  <si>
    <t>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t>
  </si>
  <si>
    <t>Выполнение обязательств по уплате налога на имущество и земельного налога</t>
  </si>
  <si>
    <t>Выполнение обязательств  по уплате земельного налога</t>
  </si>
  <si>
    <t>Создание условий для реализации полномочий в части предоставления мер социальной поддержки многодетным семьям</t>
  </si>
  <si>
    <t>Постановление Правительства Удмуртской Республики</t>
  </si>
  <si>
    <r>
      <t xml:space="preserve">Ответственный исполнитель </t>
    </r>
    <r>
      <rPr>
        <b/>
        <u/>
        <sz val="9"/>
        <rFont val="Times New Roman"/>
        <family val="1"/>
        <charset val="204"/>
      </rPr>
      <t>Министерство социальной политики и труда Удмуртской Республики</t>
    </r>
  </si>
  <si>
    <t xml:space="preserve">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
</t>
  </si>
  <si>
    <t>Меры социальной поддержки получают ежегодно 4,4  тыс. граждан, награжденных знаком «Почетный донор»</t>
  </si>
  <si>
    <t>Единовременная денежная выплата супружеским парам, отмечающим 50-, 55-, 60-, 65-, 70-, 75-летие совместной жизни, предоставляется в размере 3448 рублей (более 1800 супружеских пар в год)</t>
  </si>
  <si>
    <t>61 инвалид боевых действий, проходивших военную службу по призыву, получат ежегодную денежную выплату</t>
  </si>
  <si>
    <t>Поддержка организации, в том числе на частичное возмещение затрат, связанных с осуществлением деятельности, направленной на решение социальных вопросов в соответствии с уставными целями</t>
  </si>
  <si>
    <t xml:space="preserve">Единовременное пособие беременной жене военнослужащего, проходящего военную службу по призыву, получат не менее 30 человек;
ежемесячное пособие на ребенка военнослужащего, проходящего военную службу по призыву, получат 85 человек        </t>
  </si>
  <si>
    <t xml:space="preserve">Материальную помощь для направления детей-инвалидов на продолжительное лечение за пределы республики получат более 340 семей </t>
  </si>
  <si>
    <t>Выполнение мероприятий, предусмотренных государственным заданием</t>
  </si>
  <si>
    <t>Проведение мероприятий по популязации семейных ценностей</t>
  </si>
  <si>
    <t>Иутина О.В., начальник управления мер социальной поддержки</t>
  </si>
  <si>
    <t xml:space="preserve">Ежемесячную денежную выплату при рождении ребенка в размере 100 тыс. рублей получат 70 студенческих семей.
Проведение социологического исследования  с целью изучения репродуктивных установок населения Удмуртской Республики методом анкетирования  2,5 тыс. человек 
</t>
  </si>
  <si>
    <t xml:space="preserve">Иные закупки товаров, работ и услуг для обеспечения государственных (муниципальных) нужд
</t>
  </si>
  <si>
    <t xml:space="preserve">Осуществление мер по координации деятельности органов и учреждений системы профилактики безнадзорности и правонарушений несовершеннолетних
</t>
  </si>
  <si>
    <t>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t>
  </si>
  <si>
    <t>не вып.</t>
  </si>
  <si>
    <t>вып.</t>
  </si>
  <si>
    <t>не брать в расчет</t>
  </si>
  <si>
    <r>
      <t xml:space="preserve">Наименование государственной программы:  </t>
    </r>
    <r>
      <rPr>
        <u/>
        <sz val="12"/>
        <rFont val="Times New Roman"/>
        <family val="1"/>
        <charset val="204"/>
      </rPr>
      <t>«Социальная поддержка граждан»</t>
    </r>
  </si>
  <si>
    <r>
      <t xml:space="preserve">Ответственный исполнитель </t>
    </r>
    <r>
      <rPr>
        <u/>
        <sz val="12"/>
        <rFont val="Times New Roman"/>
        <family val="1"/>
        <charset val="204"/>
      </rPr>
      <t>Министерство социальной политики и труда Удмуртской Республики</t>
    </r>
  </si>
  <si>
    <t>к плану на отчетную дату</t>
  </si>
  <si>
    <t xml:space="preserve">На реализацию Указа Главы Удмуртской Республики от 5 февраля 2020 года                         № 31 «О единовременной выплате супружеским парам, отмечающим 50-, 55-, 60-, 65-, 70- и 75-летие совместной жизни»
</t>
  </si>
  <si>
    <t>313, 323</t>
  </si>
  <si>
    <t>21</t>
  </si>
  <si>
    <t>Оказание государственной социальной помощи на основании социального контракта отдельным категориям граждан</t>
  </si>
  <si>
    <t xml:space="preserve">30101R4040 </t>
  </si>
  <si>
    <t>Представление общественным объединениям субсидий из бюджета Удмуртской Республики на разработку и проведение мероприятий по социальной поддержке отдельных категорий граждан</t>
  </si>
  <si>
    <t>10              07   09</t>
  </si>
  <si>
    <t>3020600000</t>
  </si>
  <si>
    <t>Дополнительные гарантии детям-сиротам и детям, оставшимся без попечения родителей</t>
  </si>
  <si>
    <t>07            10</t>
  </si>
  <si>
    <t>02            04</t>
  </si>
  <si>
    <t>Оказание государственными учреждениями государственных услуг, выполнение государственных работ, финансовое обеспечение деятельности государственных учреждений</t>
  </si>
  <si>
    <t>110, 240, 320, 610, 620, 640, 850</t>
  </si>
  <si>
    <t>Расходы на оказание содействия детям-сиротам и детям, оставшимся без попечения родителей, лицам из числа детей-сирот и детей, оставшихся без попечения родителей, в обучении на подготовительных курсах образовательных организаций высшего образования</t>
  </si>
  <si>
    <t>Выплата единовременного денежного пособия в Удмуртской Республике при усыновлении или удочерении</t>
  </si>
  <si>
    <t>Социальная поддержка детей-сирот и детей, оставшихся без попечения родителей, переданных в приемные семьи</t>
  </si>
  <si>
    <t>Выплата денежных средств на содержание детей, находящихся под опекой (попечительством)</t>
  </si>
  <si>
    <t>Расходы на обеспечение осуществления отдельных государственных полномочий, передаваемых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 за исключением расходов на осуществление деятельности специалистов</t>
  </si>
  <si>
    <t xml:space="preserve"> Расходы на выплату денежных средств на содержание усыновленных (удочеренных) детей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</si>
  <si>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</si>
  <si>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Реализация мероприятий в рамках регионального проекта «Финансовая поддержка семей при рождении детей в Удмуртской Республике» национального проекта «Демография»
</t>
  </si>
  <si>
    <t>Ежемесячная денежная выплата нуждающимся в поддержке семьям при рождении в семье до 31 декабря 2017 года  третьего и последующих детей</t>
  </si>
  <si>
    <t>302P105480</t>
  </si>
  <si>
    <t>244,                      313</t>
  </si>
  <si>
    <t>302P155730</t>
  </si>
  <si>
    <t>530</t>
  </si>
  <si>
    <t>302P104460</t>
  </si>
  <si>
    <t>302P105050</t>
  </si>
  <si>
    <t>244, 321</t>
  </si>
  <si>
    <t>Расходы на осуществление ежемесячной денежной выплаты нуждающимся в поддержке семьям при рождении в семье после 31 декабря 2017 года третьего и последующих детей, сверх установленного уровня софинансирования (на обеспечение выплаты)</t>
  </si>
  <si>
    <t>302Р120840</t>
  </si>
  <si>
    <t>Ежемесячная денежная выплата нуждающимся в поддержке семьям при рождении в семье после 31 декабря 2017 года  третьего и последующих детей</t>
  </si>
  <si>
    <t>Комплексная безопасность в отрасли социальной защиты населения</t>
  </si>
  <si>
    <t>Мероприятия, направленные на обеспечение пожарной безопасности Минсоцполитики УР, его территориальных органов и подведомственных ему организаций</t>
  </si>
  <si>
    <t>244
612
622</t>
  </si>
  <si>
    <t>Обеспечение текущей деятельности организаций социального обслуживания</t>
  </si>
  <si>
    <t>3031206770</t>
  </si>
  <si>
    <t>Оказание государственными организациями государственных услуг, выполнение государственных работ, финансовое обеспечение деятельности государственных учреждений</t>
  </si>
  <si>
    <t>10  01</t>
  </si>
  <si>
    <t>00  04</t>
  </si>
  <si>
    <t>Расходы на обеспечение доставки и пересылки социальных выплат в соответствии с законодательством</t>
  </si>
  <si>
    <t>3040109190</t>
  </si>
  <si>
    <t>120, 240, 320, 850</t>
  </si>
  <si>
    <t xml:space="preserve">Расхоы на обеспечение текущей деятельности в сфере установленных функций </t>
  </si>
  <si>
    <t>3040203310</t>
  </si>
  <si>
    <t>240, 620</t>
  </si>
  <si>
    <t>610, 620, 850</t>
  </si>
  <si>
    <t>Организация социальной поддержки детей-сирот и детей, оставшихся без попечения родителей</t>
  </si>
  <si>
    <t>Организация и осуществление деятельности по опеке и попечительству в отношении несовершеннолетних</t>
  </si>
  <si>
    <t>Расходы на осуществление деятельности специалистов, осуществляющих государственных полномочий, передаваемые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</si>
  <si>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Организация предоставления государственных услуг  в соответствии с постановлением Правительства Удмуртской Республики от 7 февраля 2011 года № 24 «О перечне государственных услуг, предоставляемых исполнительными органами государственной власти Удмуртской Республики»</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</si>
  <si>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</si>
  <si>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3031258370</t>
  </si>
  <si>
    <t>3040400640 3040400620</t>
  </si>
  <si>
    <t xml:space="preserve"> Реализация демографической и семейной политики, совершенствование социальной поддержки семей с детьми</t>
  </si>
  <si>
    <t>Организация деятельности специализированных  (профильных) лагерей</t>
  </si>
  <si>
    <t>Организация и осуществление транспортного обслуживания должностных лиц, государственных органов и государственных учреждений</t>
  </si>
  <si>
    <t>Машино-часы работы автомобилей</t>
  </si>
  <si>
    <t>Административное обеспечение детельности организации</t>
  </si>
  <si>
    <t>Количество разработанных документов</t>
  </si>
  <si>
    <t>Содержание (эксплуатация имущества, находящегося в государственной (муниципальной)  собственности</t>
  </si>
  <si>
    <t>Эсплуатируемая площадь,всего</t>
  </si>
  <si>
    <t>Тысяча квадратных метров</t>
  </si>
  <si>
    <t xml:space="preserve">Обеспечение мероприятий, направленных на охрану и укрепление здоровья </t>
  </si>
  <si>
    <t>единица</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</si>
  <si>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t>
  </si>
  <si>
    <t>Количество выездов</t>
  </si>
  <si>
    <t>___________________________</t>
  </si>
  <si>
    <t>Удельный вес отдельных категорий граждан, получивших меры социальной поддержки в части уплаты транспортного налога, от общего числа заявителей, имеющих право на их  получение</t>
  </si>
  <si>
    <t>Число семей с тремя и более детьми, которые в отчетном году получат ежемесячную денежную выплату в случае рождения третьего ребенка или последующих детей до достижения ребенком возраста 3 лет</t>
  </si>
  <si>
    <t xml:space="preserve"> единиц</t>
  </si>
  <si>
    <t>Уровень госпитализации на геронтологические койки лиц старше 60 лет на 10 тыс. населения соответствующего возраста</t>
  </si>
  <si>
    <t>условная единица</t>
  </si>
  <si>
    <t>Торхов И.В., начальник отдела социальных выплат управления мер социальной поддержки</t>
  </si>
  <si>
    <t xml:space="preserve">Обеспечение условий пребывания детей в учреждениях для детей-сирот и детей, оставшихся без попечения родителей, отвечающих установленным требованиям пожарной безопасности, санитарно-эпидемиологических правил и нормативов и иным требованиям законодательства Российской Федерации, в общем количестве организаций для детей-сирот Удмуртской Республики
</t>
  </si>
  <si>
    <t xml:space="preserve">Оказание помощи детям-сиротам, детям, оставшимся без попечения родителей, в профессиональном самоопределении и дальнейшей социализации
</t>
  </si>
  <si>
    <t>Выплата ежемесячных пособий, компенсаций на  содержание  не менее 639 детям  из приемных семей, а также  вознаграждения   приемным родителям из 287 приемных семей</t>
  </si>
  <si>
    <t xml:space="preserve">Обеспечение сохранности закрепленных за детьми-сиротами и детьми, оставшимися без попечения родителей, а также лицами из числа детей-сирот и детей, оставшихся без попечения родителей, жилых помещений и подготовка жилых помещений для возвращения в них детей-сирот и детей, оставшихся без попечения родителей, а также лиц из числа детей-сирот и детей, оставшихся без попечения родителей
</t>
  </si>
  <si>
    <t>Формирование специализированного жилщного фонда Удмуртской Республики для детей-сирот и детей, оставшихся без попечения родителей, лиц из числа детей-сирот и детей, оставшихся без попечения родителей</t>
  </si>
  <si>
    <t xml:space="preserve">Обеспечение детей-сирот и детей, оставшихся без попечения родителей, лиц из числа детей-сирот и детей, оставшихся без попечения родителей, благоустроенными жилыми помещениями специализированного жилищного фонда по договорам найма специализированных жилых помещений
</t>
  </si>
  <si>
    <t>Ежемесячную денежную выплату получат 9,8 тыс. человек</t>
  </si>
  <si>
    <t>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личности. Увеличение количества многодетных семей. Улучшение жилищных условий не менее 32 многодетных семей Удмуртской Республики</t>
  </si>
  <si>
    <t xml:space="preserve">Ежемесячную денежную выплату получат не менее 7,0 тыс. семей                                              
</t>
  </si>
  <si>
    <t xml:space="preserve">Укрепление здоровья, увеличение периода активного долголетия и продолжительности здоровой жизни                                 </t>
  </si>
  <si>
    <t>Рубцов Д.Н., начальник  управления по экономике и финансам</t>
  </si>
  <si>
    <t>Подготовка организаций социального обслуживания к отопительному сезону и исключение возможности влияния температурных факторов на их работу. Уменьшение издержек и энергосбережение ресурсов</t>
  </si>
  <si>
    <t xml:space="preserve">Оснащение организаций социального обслуживания инженерно-техническими средствами и системами охраны
</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</si>
  <si>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 предоставление государственных услуг населению                                                                             (30.04.1 -100%;                                                                                   30.04.2 - не менее 90%)</t>
  </si>
  <si>
    <t>Рудина Г.Ф., начальник управления по делам инвалидов и организации социального обслуживания;
Рубцов Д.Н., начальник управления по экономике и финансам</t>
  </si>
  <si>
    <t>Кучумова С.Е., начальник управления бухгалтерского учета и консолилированной отчетности - главный бухгалтер;
Рубцов Д.Н.,  начальник управления по экономике и финансам</t>
  </si>
  <si>
    <t xml:space="preserve">Увеличение численности детей-сирот и детей, оставшихся без попечения родителей, передаваемых на воспитание в семьи усыновителей, опекунов (попечителей), в приемные и патронатные семьи
</t>
  </si>
  <si>
    <t>Обеспечение условий для осуществления деятельности специалистов, осуществляющих государственных полномочий, передаваемые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</si>
  <si>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r>
      <t>Ответственный исполнитель</t>
    </r>
    <r>
      <rPr>
        <b/>
        <u/>
        <sz val="11"/>
        <color theme="1"/>
        <rFont val="Times New Roman"/>
        <family val="1"/>
        <charset val="204"/>
      </rPr>
      <t xml:space="preserve"> Министерство социальной политики и труда Удмуртской Республики </t>
    </r>
  </si>
  <si>
    <t>Выполнено</t>
  </si>
  <si>
    <t>Выполнено.                                                                                   (30.03.3 - 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- 0% (далее по тексту -30.03.3)</t>
  </si>
  <si>
    <t>Выполнено.                                                                                              В рамках выделенных средств на обеспечение пожарной безопасности осуществлена противопожарная защита зданий и помещений учреждений социальной защиты населения, а также в сфере занятости населения, устранялись предписания пожарных надзорных органов                                                                                   (30.03.3 - 0%)</t>
  </si>
  <si>
    <t>Прозрачность деятельности Министерства,  территориальных органов и подведомственных учреждени обеспечена путем размещения информации, своевременности обновления о финансовой деятельности Министерства в сети «Интернет».</t>
  </si>
  <si>
    <t>Реализация государственной программы путем организации и совершенствования работы с гражданами по предоставлению мер социальной поддержки, повышению адресности, внедрению единой автоматизированной системы учета предоставляемых выплат, компенсаций, пособий, предоставление государственных услуг населению</t>
  </si>
  <si>
    <t>Реаализованы меры социальной поддержки отдельным категориям граждан в соответствии с законодательством Российской Федерации и законодательством Удмуртской Республики;
решены вопросы социального обслуживания,
предоставления государственной социальной помощи малоимущим семьям и малоимущим одиноко проживающим гражданам, 
пенсионного обеспечение, предоставляемого за счёт средств бюджета Удмуртской Республики, осуществления деятельности по опеке и попечительству в отношении совершеннолетних граждан</t>
  </si>
  <si>
    <t>Выполнено.                                                       Государственные услуги оказывались в соответствии с административными регламентами по предоставлению государственных услуг</t>
  </si>
  <si>
    <t xml:space="preserve">Зарипова А.Ф., начальник управления правовой работы, контроля и надзора
</t>
  </si>
  <si>
    <t>Мероприятие выполнено (носит заявительный характер). Отдельные кандидатуры отклонены. Уменьшение количества заявок</t>
  </si>
  <si>
    <t xml:space="preserve">Мероприятие выплнено (носит заявительный принцип).                                         Отдельные кандидатуры отклонены в связи с несоответствием требованиям Закона УР от 25.12.2013 №89-РЗ (п. 3).
</t>
  </si>
  <si>
    <t>Дополнительное пенсионное обеспечение предоставляется более 957 гражданам</t>
  </si>
  <si>
    <t>Соцподдержка в виде пособий и компенсационных выплат 2,0 тыс. чел.</t>
  </si>
  <si>
    <t>Расходы на осуществление ежемесячной денежной компенсации отдельным категориям граждан оплаты взноса на капитальный ремонт общего имущества в многоквартирном доме</t>
  </si>
  <si>
    <t>Пособия по беременности и родам получат 3,0 тыс. безработных женщин в год</t>
  </si>
  <si>
    <t>Оказание государственными учреждениями государственных услуг, выполнение работ, финансовое обеспечение деятельности государственных учреждений</t>
  </si>
  <si>
    <t>Расходы на осуществление деятельности, связанной с перевозкой в пределах Удмуртской Республики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</si>
  <si>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Денежные компенсационные выплаты по обеспечению детей-сирот и детей, оставшихся без попечения родителей, в том числе выпускников, одеждой и обувью</t>
  </si>
  <si>
    <t>Выплаты единовременного денежного пособия выпускникам образовательных организаций из числа детей-сирот и детей, оставшихся без попечения родителей</t>
  </si>
  <si>
    <t>Выплата единовременных пособий при всех формах устройства детей, лишенных родительского попечения, в семью</t>
  </si>
  <si>
    <t>Субсидии государственным учреждениям на укрепление материально-технической базы</t>
  </si>
  <si>
    <t>Обеспечение укрепления материально-технической базы и улучшения условий проживания в подведомственных Минсоцполитики УР организациях в соответствии с санитарно-гигиеническими нормами</t>
  </si>
  <si>
    <t>Создание условий для сопровождаемого проживания инвалидов, в том числе для проживания малыми группами в отдельных жилых помещениях</t>
  </si>
  <si>
    <t>Реализация данного мероприятия позволит компенсировать (устранить) обстоятельства, которые ухудшают или могут ухудшить условия жизнедеятельности и сохранения пребывания в привычной, благоприятной для них среде, выработки навыков, обеспечивающих максимально возможную самостоятельность в реализации основных жизненных потребностей и адаптации к самостоятельной жизни</t>
  </si>
  <si>
    <t>Развитие стационарозамещающих технологий предоставления социальных услуг</t>
  </si>
  <si>
    <t>Граждане, страдающие психическими расстройствами, получают услуги в полустационарной форме, в форме социального обслуживания на дому, с применением стационарозамещающих технологий</t>
  </si>
  <si>
    <t>Создание системы долговременного ухода за гражданами пожилого возраста и инвалидами, признанных нуждающимися в социальном обслуживании</t>
  </si>
  <si>
    <t>Повышение качества жизни граждан пожилого возраста и инвалидов</t>
  </si>
  <si>
    <t>Соцподдержка в виде денежной выплаты предоставляется ежемесячно  124 тыс. ветеранам труда Удмуртской Республики</t>
  </si>
  <si>
    <t>Соцподдержка в виде денежной выплаты предоставляется ежемесячно 5,0 тыс.труженикам тыла</t>
  </si>
  <si>
    <t>Соцподдержка в виде денежной выплаты предоставляется ежемесячно 0,8 тыс. реабилитированным лицам и лицам, признанным пострадавшими от политических репрессий</t>
  </si>
  <si>
    <t>Предоставление не менее 0,8 тыс. реабилитированным лицам и лицам, признанным пострадавшими от политических репрессий,  ежемесячных денежных компенсаций  расходов на оплату жилого помещения и коммунальных услуг</t>
  </si>
  <si>
    <t xml:space="preserve">Предоставление отдельным категориям граждан (федеральным льготникам) ежемесячных денежных компенсаций расходов на оплату жилого помещения и коммунальных услуг (не менее 122,0 тыс.чел.) 
</t>
  </si>
  <si>
    <t xml:space="preserve"> Государственное пособие на погребение  (в случаях, установленных Федеральным законом от 12.01.1996 № 8-ФЗ) предоставляется 2,2 тыс. чел. 
</t>
  </si>
  <si>
    <t>Производится выплата ежемесячного денежного вознаграждения 37 гражданам, удостоенным звания «Почетный гражданин Удмуртской Республики»</t>
  </si>
  <si>
    <t>Пенсионное обеспечение  34 (гарантия социальной защиты)  гражданам,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</si>
  <si>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61 инвалиду выплачиваются компенсации страховых премий по договорам ОСАГО по факту обращения</t>
  </si>
  <si>
    <t>Ежемесячным пособием на ребенка обеспечивается 69,0 тысяч детей</t>
  </si>
  <si>
    <t xml:space="preserve">За год пособие получат  10,0 тыс. человек. Единовременное пособие при рождении ребенка получают 2,2 тыс. человек в год 
</t>
  </si>
  <si>
    <t xml:space="preserve">Мероприятие выполнено. Социальная помощь предоставлена в полном объеме всем обратившимся и имеющим право на ее получение                                                      (носит заявительный принцип). </t>
  </si>
  <si>
    <t xml:space="preserve">Мероприятие выполнено (Услуга  носит  заявительный  характер),  единовременное денежное пособие предоставлено в полном объеме всем обратившимся и имеющим право на его получение.  </t>
  </si>
  <si>
    <t>14</t>
  </si>
  <si>
    <t xml:space="preserve">Создание системы долговременного ухода за гражданами пожилого возраста и инвалидами, признанных нуждающимися в социальном обслуживании
</t>
  </si>
  <si>
    <t xml:space="preserve">Повышение качества жизни граждан пожилого возраста и инвалидов, получающих социальные услуги, в результате разработки и поэтапной реализации нормативных правовых актов, обеспечивающих создание системы долговременного ухода за гражданами пожилого возраста и инвалидами
</t>
  </si>
  <si>
    <t>Внесение изменений в целях приведения государственной программы в соответствие с Законом Удмуртской Республики  от 25.12.2020 № 85-РЗ «О бюджете Удмуртской Республики на 2021 год и на плановый период 2022 и 2023 годов»</t>
  </si>
  <si>
    <t xml:space="preserve">Внесение изменений в целях приведения государственной программы в соответствие с Законом Удмуртской Республики  от от 25.12.2020 № 85-РЗ «О бюджете Удмуртской Республики на 2021 год и на плановый период 2022 и 2023 годов»; целевых показателей - в соответствие с фактическими значениями за 2020 год и уточненными значениями на 2021-2024 годы
</t>
  </si>
  <si>
    <t>Единица измерения объема государст-венной услуги (работы)</t>
  </si>
  <si>
    <t xml:space="preserve">Значение показателя объема государственной услуги
</t>
  </si>
  <si>
    <t>Наименование меры                                        государственного регулирования</t>
  </si>
  <si>
    <t xml:space="preserve">Количество отчетов, составленных по результатам работы </t>
  </si>
  <si>
    <t>Организация государственными учреждениями государственных услуг, выполнение государственных работ, финансовое обеспечение деятельности государственных учреждений</t>
  </si>
  <si>
    <t>Доставка лиц старше 65 лет, проживающих в сельской местности, в медицинские организации в соответствии с законодательством Удмуртcкой Республики</t>
  </si>
  <si>
    <t xml:space="preserve">Подготовка граждан, выразивших желание стать опекунами или попечителями совершеннолетних недееспособных или не полностью дееспособных граждан </t>
  </si>
  <si>
    <t xml:space="preserve">Количество граждан, обслуженных всеми отделениями центра социальной помощи семье и детям </t>
  </si>
  <si>
    <t xml:space="preserve"> Обеспечение мероприятий, направленных на охрану и укрепление здоровья </t>
  </si>
  <si>
    <t xml:space="preserve"> Предоставление во временное пользование реабилитационного оборудования  детям с ограниченными возможностями здоровья, в том числе детям-инвалидам, в возрасте от рождения до трех лет </t>
  </si>
  <si>
    <t xml:space="preserve">Количество реабилитационного оборудования, предоставленного для реабилитации </t>
  </si>
  <si>
    <t>Подготовка граждан, выразивших желание принять детей-сирот и детей, оставшихся без попечения родителей, на семейные формы устройства</t>
  </si>
  <si>
    <t>Организация и проведение мероприятий, направленных на развитие добровольческой (волонтёрской) деятельности в сфере социальной политики и труда</t>
  </si>
  <si>
    <t>Агентство печати и массовых коммуникаций Удмуртской Республики                                                                                                  (Валов А.С., руководитель Агентсва печати и массовых коммуникаций Удмуртской Республики)</t>
  </si>
  <si>
    <t>Министерство образования и науки Удмуртской Республики (Болотникова С.М., министр  образования и науки Удмуртской Республики)</t>
  </si>
  <si>
    <t>03, 06</t>
  </si>
  <si>
    <t>120, 244, 321</t>
  </si>
  <si>
    <t>120, 244, 313</t>
  </si>
  <si>
    <t xml:space="preserve">03, 06           </t>
  </si>
  <si>
    <t>120, 244,
313</t>
  </si>
  <si>
    <t>321, 811</t>
  </si>
  <si>
    <t xml:space="preserve"> Единовременное пособие в случае гибели, смерти народного дружинника, причинения народному дружиннику телесного повреждения или иного вреда здоровью</t>
  </si>
  <si>
    <t>3010109580</t>
  </si>
  <si>
    <t xml:space="preserve">Министерство социальной политики и труда Удмуртской Республики
</t>
  </si>
  <si>
    <t>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t>
  </si>
  <si>
    <t>Агентство печати и массовых коммуникаций Удмуртской Республики                                                                                                   (Валов А.С., руководитель Агентства печати и массовых коммуникаций Удмуртской Респулбики)</t>
  </si>
  <si>
    <t>03,      06</t>
  </si>
  <si>
    <t>3020153800</t>
  </si>
  <si>
    <t>Расходы на осуществление ежемесячных выплат на детей в возрасте от трех до семи лет включительно</t>
  </si>
  <si>
    <t>Единовременное денежное вознаграждение женщинам-матерям, награжденным знаком отличия «Материнская слава»</t>
  </si>
  <si>
    <t>3020403990</t>
  </si>
  <si>
    <t>240, 323, 612</t>
  </si>
  <si>
    <t xml:space="preserve">Министерство социальной политики и труда Удмуртской Республики               </t>
  </si>
  <si>
    <t xml:space="preserve">Министерство социальной политики и труда Удмуртской Республики              </t>
  </si>
  <si>
    <t xml:space="preserve">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
</t>
  </si>
  <si>
    <t xml:space="preserve">Министерство социальной политики и труда Удмуртской Республики                   </t>
  </si>
  <si>
    <t xml:space="preserve">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
</t>
  </si>
  <si>
    <t>120, 240, 310, 320, 530</t>
  </si>
  <si>
    <t>121, 129, 244,     313</t>
  </si>
  <si>
    <t>Предоставление мер социальной поддержки многодетным семьям, предусмотренных Законом Удмуртской Республики от 5 мая 2006 года N 13-РЗ «О мерах по социальной поддержке многодетных семей», в том числе:</t>
  </si>
  <si>
    <t>предоставление мер социальной поддержки многодетным семьям (компенсация стоимости проезда на внутригородском транспорте, а также в автобусах пригородного сообщения для учащихся общеобразовательных организаций)</t>
  </si>
  <si>
    <t>302P104342</t>
  </si>
  <si>
    <t xml:space="preserve"> предоставление безвозмездных субсидий многодетным семьям, признанным нуждающимися в улучшении жилищных условий, на строительство, реконструкцию, капитальный ремонт и приобретение жилых помещений</t>
  </si>
  <si>
    <t xml:space="preserve">Министерство социальной политики и труда Удмуртской Республики                   
</t>
  </si>
  <si>
    <t>112, 321</t>
  </si>
  <si>
    <t xml:space="preserve">Министерство социальной политики и труда Удмуртской Республики        </t>
  </si>
  <si>
    <t>3030600680</t>
  </si>
  <si>
    <t>244 622 870</t>
  </si>
  <si>
    <t xml:space="preserve">Министерство социальной политики и труда Удмуртской Республики      </t>
  </si>
  <si>
    <t>Реализация мероприятий в рамках регионального проекта «Разработка и реализация программы системной поддержки и повышения качества жизни граждан старшего поколения «Старшее поколение» национального проекта «Демография»</t>
  </si>
  <si>
    <t>30201R3020    30201R302F</t>
  </si>
  <si>
    <t>302P150840 302P15084F</t>
  </si>
  <si>
    <t>3040306770</t>
  </si>
  <si>
    <t>3040400000</t>
  </si>
  <si>
    <t>00     00           00</t>
  </si>
  <si>
    <t>всего</t>
  </si>
  <si>
    <t>843,           833,          835,           855,          807, 874, 845</t>
  </si>
  <si>
    <t>843.                         833, 845</t>
  </si>
  <si>
    <t>843, 833, 835, 874. 807</t>
  </si>
  <si>
    <t>843, 845</t>
  </si>
  <si>
    <t>3031200000</t>
  </si>
  <si>
    <t>843,  845</t>
  </si>
  <si>
    <t>00  00</t>
  </si>
  <si>
    <t>Министерство строительства, жилищно-коммунального  хозяйства и энергетики Удмуртской Республики                                                                                                   (Ибрагимов Р.Р., и.о.министра строительства, жилищно-коммунального хозяйства и энергетики Удмуртской Республики)</t>
  </si>
  <si>
    <t>Министерство здравоохранения Удмуртской Республики                                                                             (Якимова Н.В., и.о. министра здравоохранения Удмуртской Республики)</t>
  </si>
  <si>
    <t>Министерство транспорта и дорожного хозяйства Удмуртской Республики (Горбачев А.В., министр  транспорта и дорожного хозяйства Удмуртской Республики)</t>
  </si>
  <si>
    <t xml:space="preserve">Министерство социальной политики и труда Удмуртской Республики (Лубнина О.В., министр социальной политики и труда Удмуртской Республики </t>
  </si>
  <si>
    <t>Управление социальной защиты населения Удмуртской Республики при Министерстве социальной политики и труда Удмуртской Республики (Долматова М.М., начальник Управления социальной защиты населения Удмуртской Республики при Министерстве социальной политики и труда Удмуртской Республики)</t>
  </si>
  <si>
    <t xml:space="preserve">Значительное увеличение удельного веса организаций социального обслуживания, основанных на иных формах собственности, связано в том числе с процессом реорганизации государственных организаций социального обслуживания </t>
  </si>
  <si>
    <t>100*</t>
  </si>
  <si>
    <t xml:space="preserve">Министерством строительства, жилищно-коммунального хозяйства и энергетики Удмуртской Республики (далее – Минстрой УР) в 2021 году приобретено в собственность республики 214 жилых помещений. С детьми-сиротами заключен 221 договор найма специализированного жилого помещения в отношении жилых помещений, приобретенных Минстроем УР по итогам 2019, 2020, 2021 годов. </t>
  </si>
  <si>
    <t>Увеличение связано с повышение пенсионного возраста и снижение количества граждан, котрым приваивается звание "Ветеран труда"</t>
  </si>
  <si>
    <t>Увеличение связано с повышение пенсионного возраста и естественной убылью как пенсионеров, так и льготных категорий граждан</t>
  </si>
  <si>
    <t>101,0*</t>
  </si>
  <si>
    <t>1,0 п.п.</t>
  </si>
  <si>
    <t>0,9 п.п.</t>
  </si>
  <si>
    <t>1,7 п.п.</t>
  </si>
  <si>
    <r>
      <t xml:space="preserve">                 по состоянию на </t>
    </r>
    <r>
      <rPr>
        <b/>
        <u/>
        <sz val="11"/>
        <color theme="1"/>
        <rFont val="Times New Roman"/>
        <family val="1"/>
        <charset val="204"/>
      </rPr>
      <t xml:space="preserve"> 31.12.2021 г.</t>
    </r>
  </si>
  <si>
    <t xml:space="preserve">* В связи с отсутствием фактических значений показателей за 2021 год на момент формирования отчета для расчета приняты значения показателей 2020 год.  </t>
  </si>
  <si>
    <t>145,0%</t>
  </si>
  <si>
    <t>58,4 п.п.</t>
  </si>
  <si>
    <t>75%</t>
  </si>
  <si>
    <t>Недостижение целевых показателей обусловлено ограничительными мерами в работе системы здравоохранения, связанными с эпидемилогической ситуацией, в том числе с временной приостановкой проведения профилактических осмотров и диспансеризации.  
С учетом эпидемиологической обстановки в конце 2021 года целевые показатели (в рамках реализации национальных проектов) были снижены и составили: 
- охват граждан старше трудоспособного возраста профилактическими осмотрами, включая диспансеризацию 12,9%; 
- доля лиц старше трудоспособного возраста, у которых выявлены заболевания и патологические состояния, находящихся под диспансерным наблюдением 61,1%; 
- уровень госпитализации на геронтологические койки лиц старше 60 лет на 10 тыс. населения соответствующего возраста 31,6 у.е.</t>
  </si>
  <si>
    <t>-21 п.п.</t>
  </si>
  <si>
    <t>-10,1 п.п.</t>
  </si>
  <si>
    <t>-6,7 п.п.</t>
  </si>
  <si>
    <t>Выплату получили 119,8 тыс. чел.</t>
  </si>
  <si>
    <t>Выплату получили 3,8 тыс. чел.</t>
  </si>
  <si>
    <t>Выплата предоставлена 0,8 тыс. чел.</t>
  </si>
  <si>
    <t>Компенсацию получили 119,8 тыс. чел.</t>
  </si>
  <si>
    <t>Мероприятие выплнено (носит заявительный принцип). Уменьшение количества граждан, которым присваивается звание "ветеранов труда", естественная убыль</t>
  </si>
  <si>
    <t>Компенсацию получили 0,8 тыс. чел.</t>
  </si>
  <si>
    <t>Мероприятие выплнено (носит заявительный принцип).               Уменьшение количества  реабилитированных лиц и лиц, признанным пострадавшими от политических репрессий (естественная убыль)</t>
  </si>
  <si>
    <t xml:space="preserve">Компенсацию получили 108,3 тыс.чел.
</t>
  </si>
  <si>
    <t xml:space="preserve">Мероприятие выплнено (носит заявительный принцип). Снижение количества получателей связано с естественной убылью, т.к. большая часть получателей приклонного возраста и инвалиды, существенное снижение численности связано с рапространением COVID-19 </t>
  </si>
  <si>
    <t>Ежегодную выплату получили 4,6 тыс. чел.</t>
  </si>
  <si>
    <t xml:space="preserve">Министерство здравоохранения Удмуртской Республики                                                                             </t>
  </si>
  <si>
    <t xml:space="preserve">Министерство строительства, жилищно-коммунального  хозяйства и энергетики Удмуртской Республики                                                                                                   (Ибрагимов Р.Р., исполняющий обязанности министра строительства, жилищно-коммунального хозяйства и энергетики Удмуртской Республики)
</t>
  </si>
  <si>
    <t>Агентство печати и массовых коммуникаций Удмуртской Республики                                                                                                  (Валов А.С., руководитель Агентства печати и массовых коммуникаций Удмуртской Республики)</t>
  </si>
  <si>
    <t xml:space="preserve">Микрюкова О.Н., заместитель министра;                       Иутина О.В., начальник управления мер социальной поддержки;                                                                                                                                                                        Торхов И.В., начальник отдела социальных выплат управления мер социальной поддержки;                      заместитель  начальника управления - начальник отдела по делам инвалидов управления по делам инвалидов и организации социального обслуживания;                                                                                       Мохова Н.В., начальник отдела организации социального обслуживания населения управления по делам инвалидов и организации социального обслуживания;                                                                   Сандалова М.А., начальник отдела государственных социальных гарантий  управления мер социальной поддержки                 </t>
  </si>
  <si>
    <t xml:space="preserve">Иутина О.В., начальник управления мер социальной поддержки;                                                                               Торхов И.В., начальник отдела социальных выплат управления мер социальной поддержки;                Сандалова М.А., начальник отдела государственных социальных гарантий  управления мер социальной поддержки                  </t>
  </si>
  <si>
    <t xml:space="preserve">Сандалова М.А., начальник отдела государственных социальных гарантий  управления мер социальной поддержки             </t>
  </si>
  <si>
    <t>Предоставление не менее 130,5 тыс. ветеранам труда ежемесячных денежных компенсаций  расходов на оплату жилого помещения и коммунальных услуг</t>
  </si>
  <si>
    <t>Предоставление меры социальной поддержки отдельным категориям граждан, родившимся ранее 1 января 1946 года и не получающим меры социальной поддержки по другим законам.     
Осуществление ежемесячной денежной выплаты позволит улучшить качество жизни следующим категориям граждан: граждане, родившиеся по 31 декабря 1937 года включительно;                                                                                            граждане, родившиеся по 31 декабря 1945 года включительно,  имеющие страховой стаж не менее 45 лет для мужчин и 40 лет для женщин</t>
  </si>
  <si>
    <t xml:space="preserve">Ежемесячное пособие при возникновении поствакциональных осложнений выплачивается 5 гражданам        </t>
  </si>
  <si>
    <t>Предоставление более 11,6 тыс. отдельным категориям граждан, достигшим возраста 70 лет и 80 лет,  ежемесячных денежных компенсаций  расходов на уплату взноса на капитальный ремонт общего имущества в многоквартирном доме;                                                                                     Оплата в полном объеме почтовых и банковских услуг при осуществлении выплаты ежемесячной денежной компенсации отдельным категориям граждан оплаты взноса на капитальный ремонт общего имущества в многоквартирном доме</t>
  </si>
  <si>
    <t xml:space="preserve">заместитель  начальника управления - начальник отдела по делам инвалидов управления по делам инвалидов и организации социального обслуживания
</t>
  </si>
  <si>
    <t>Протезно-ортопедическую помощь получат  600 граждан (труженики тыла, отдельные категории граждан, нуждающиеся в протезно-ортопедической помощи)</t>
  </si>
  <si>
    <t xml:space="preserve">Мохова Н.В., начальник отдела организации социального обслуживания населения управления по делам инвалидов и организации социального обслуживания                 </t>
  </si>
  <si>
    <t xml:space="preserve">Лубнина О.В., первый заместитель министра;                            Микрюкова О.Н., заместитель миистра;                                                                                                                  Рудина Г.Ф., начальник управления по делам инвалидов и организации социального обслуживания;                                                                  Иутина О.В., начальник управления мер социальной поддержки;                                                                                                                                                                   
Зайцева О.А., заместитель начальника управления по вопросам семьи и детства - начальник отдела семейной политики и демографии ;                                                                   
Николаева Е.О., начальник отдела опеки и попечительства в отношении несовершеннолетних управления по вопросам семьи и детства;                                                            Торхов И.В., начальник отдела социальных выплат управления мер социальной поддержки;                       
заместитель  начальника управления - начальник отдела по делам инвалидов упраления по делам инвалидов и организации социального обслуживания; 
Рубцов Д.Н. начальник  управления по экономике и финансам                              
                                            </t>
  </si>
  <si>
    <t xml:space="preserve">Министерство здравоохранения Удмуртской Республики   </t>
  </si>
  <si>
    <t>Лубнина О.В., первый заместитель министра;  Микрюкова О.Н., заместитель министра;                                                
Зайцева О.А., заместитель начальника управления по вопросам семьи и детства - начальник отдела семейной политики и демографии;                                                                 Торхов И.В., начальник отдела социальных выплат управления мер социальной поддержки</t>
  </si>
  <si>
    <t>Иутина О.В., начальник управления мер социальной поддержки;</t>
  </si>
  <si>
    <t>Единовременное денежное вознаграждение в год выплачивается 34 женщинам-матерям, награжденным знаком отличия «Материнская слава»</t>
  </si>
  <si>
    <t xml:space="preserve">Лубнина О.В., первый заместитель министра;
Зайцева О.А., заместитель начальника управления по вопросам семьи и детства - начальник отдела семейной политики и демографии;          
</t>
  </si>
  <si>
    <t xml:space="preserve">Лубнина О.В., первый заместитель министра;
Зайцева О.А., заместитель начальника управления по вопросам семьи и детства - начальник отдела семейной политики и демографии.           </t>
  </si>
  <si>
    <t>Удовлетворение потребности в перевозке несовершеннолетних, самовольно покинувших свой дом, на 100%                                                                         (30.02.4 Удельный вес детей, находящихся в социально опасном положении, в общей численности детского населения Удмуртской Республики - 0,7 ед. (далее по тексту  - 30.02.4)</t>
  </si>
  <si>
    <t>Лубнина О.В., первый заместитель министра;  
Зайцева О.А.,  начальник отдела семейной политики и демографии управления по вопросам семьи и детства;                                                     Иутина О.В., начальник управления мер социальной поддержки</t>
  </si>
  <si>
    <t xml:space="preserve">Министерство здравоохранения Удмуртской Республики                                                                                   </t>
  </si>
  <si>
    <t>Лубнина О.В., первый заместитель министра;  
Зайцева О.А., заместитель начальника управления по вопросам семьи и детства - начальник отдела семейной политики и демографии ;                                                                                               Иутина О.В., начальник управления мер социальной поддержки</t>
  </si>
  <si>
    <t xml:space="preserve">Зайцева О.А., заместитель начальника управления по вопросам семьи и детства - начальник отдела семейной политики и демографии;                       </t>
  </si>
  <si>
    <t xml:space="preserve">Предоставление в полном объеме </t>
  </si>
  <si>
    <t xml:space="preserve">Зайцева О.А., заместитель начальника управления по вопросам семьи и детства - начальник отдела семейной политики и демографии;                                                                               Николаева Е.О., начальник отдела опеки и попечительства в отношении несовершеннолетних управления по вопросам семьи и детства;                                                                        </t>
  </si>
  <si>
    <t xml:space="preserve">Зайцева О.А., заместитель начальника управления по вопросам семьи и детства - начальник отдела семейной политики и демографии;           </t>
  </si>
  <si>
    <t xml:space="preserve">Зайцева О.А., заместитель начальника управления по вопросам семьи и детства - начальник отдела семейной политики и демографии;          </t>
  </si>
  <si>
    <t xml:space="preserve">Зайцева О.А., заместитель начальника управления по вопросам семьи и детства - начальник отдела семейной политики и демографии;                                                                                        Николаева Е.О., начальник отдела опеки и попечительства в отношении несовершеннолетних управления по вопросам семьи и детства                     </t>
  </si>
  <si>
    <t>Выплата единовременного пособия  усыновителям (удочерителям) в размере 100 тыс.  рублей не менее чем на 50 усыновленных детей</t>
  </si>
  <si>
    <t xml:space="preserve">Зайцева О.А., заместитель начальника управления по вопросам семьи и детства - начальник отдела семейной политики и демографии;                                                                                      Николаева Е.О., начальник отдела опеки и попечительства в отношении несовершеннолетних управления по вопросам семьи и детства                     </t>
  </si>
  <si>
    <t>Выплата  ежемесячного денежного пособия на содержание 3309  детей, находящихся  под  опекой (попечительством)</t>
  </si>
  <si>
    <t xml:space="preserve">Выплата ежемесячного пособия  на  содержание  усыновленных детей в  возрасте старше 3 лет из  учреждений Удмуртии и проживающих совместно с  усыновителем (одним из  них)  на  территории Удмуртской Республики </t>
  </si>
  <si>
    <t xml:space="preserve"> Назачение  и выплата единовременного пособия при всех  формах устройства  ребенкаа  в семью в размере  с 1 февраля 2020 года - 20704,74 руб.  и 158201,06  руб. с последующей  ежегодной  индексациейс (с 01 февраля 2021 года - 21719,27 руб. и 165952,91 руб.)</t>
  </si>
  <si>
    <t>Зайцева О.А., заместитель начальника управления по вопросам семьи и детства - начальник отдела семейной политики и демографии;              
Иутина О.В., начальник управления мер социальной поддержки</t>
  </si>
  <si>
    <t xml:space="preserve">Ежемесячную денежную выплату получат не менее 1,5 тыс. семей                        </t>
  </si>
  <si>
    <t xml:space="preserve">Зайцева О.А., заместитель начальника управления по вопросам семьи и детства - начальник отдела семейной политики и демографии;           
Иутина О.В., начальник управления мер социальной поддержки
</t>
  </si>
  <si>
    <t xml:space="preserve">Министерство здравоохранения Удмуртской Республики </t>
  </si>
  <si>
    <t>95% лиц старше трудоспособного возраста из групп риска, проживающих в организациях социального обслуживания будут охвачены вакцинацией к концу 2021 года</t>
  </si>
  <si>
    <t xml:space="preserve">Лубнина О.В., первый заместитель министра; Микрюкова О.Н., заместитель министра
заместитель  начальника управления - начальник отдела по делам инвалидов управления по делам инвалидов и организации социального обслуживания;                                                                                      Рудина Г.Ф.,начальника управления по делам инвалидов и организации социального обслуживания; 
Зайцева О.А., заместитель начальника управления по вопросам семьи и детства - начальник отдела семейной политики и демографии;           
Рубцов Д.Н., начальник управления по экономике и финансам;                                                               
Мохова Н.А., начальник отдела организации социального обслуживания управления по делам инвалидов и организации социального обслуживания;                                                                       начальник отдела развития материально-технической базы отрасли
</t>
  </si>
  <si>
    <t xml:space="preserve">Рубцов Д.Н., начальник  управления по экономике и финансам;                                                                                 начальник отдела развития материально-технической базы отрасли        </t>
  </si>
  <si>
    <t>Иутина О.В., начальник управления мер социальной поддержки;
Рудина Г.Ф., начальник управления по делам инвалидов и организации социального обслуживания;
Рубцов Д.Н., начальник  управления по экономике и финансам</t>
  </si>
  <si>
    <t xml:space="preserve">Проведение мероприятий, посвященных Дню пожилых людей, празднованию Дня Победы в Великой Отечественной войне 1941 - 1945 годов, Дню Героев Отечества. Предоставление адресной финансовой помощи. Проведение республиканского конкурса по компьютерной грамотности среди пожилых людей. Проведение фестивалей, выставок творчества, конкурсов. Разработка и издание информационно-аналитических сборников, справочных изданий, буклетов по вопросам социальной защиты пожилых людей                                                                              (30.03.4 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 - 40,0 тыс. человек (далее по тексту  - 30.03.4) </t>
  </si>
  <si>
    <t xml:space="preserve">Рубцов Д.Н., начальник  управления по экономике и финансам;                                                                                  начальник отдела развития материально-технической базы отрасли        </t>
  </si>
  <si>
    <t>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                                                                                                      (30.03.3 - 0%)</t>
  </si>
  <si>
    <t xml:space="preserve">Лубнина О.В., первый заместитель министра;
Рубцов Д.Н., начальник управления по экономике и финансам;                                                                                               Рудина Г.Ф., начальник управления по делам инвалидов и организации социального обслуживания;
Зайцева О.А., заместитель начальника управления по вопросам семьи и детства - начальник отдела семейной политики и демографии;                                                                        Кучумова С.Е., начальник управления бухгалтерского учета и консолидированной отчетности - главный бухгалтер                                                                          </t>
  </si>
  <si>
    <t xml:space="preserve">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- 0,45%;
30.03.6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- 13,6%;                                                                                                                 (далее по тексту - 30.03.5, 30.03.6 соответственно)
</t>
  </si>
  <si>
    <t xml:space="preserve">Лубнина О.В., первый заместитель министра;
Рудина Г.Ф., начальника управления по делам инвалидов и организации социального обслуживания; 
Зайцева О.А., заместитель начальника управления по вопросам семьи и детства - начальник отдела семейной политики и демографии;           
Рубцов Д.Н., начальник управления по экономике и финансам;                                                                                                                  Мохова Н.В., начальник отдела организации социального обслуживания населения управления по делам инвалидов и организации социального обслуживания;                                                                                       заместитель  начальника управления - начальник отдела по делам инвалидов управления по делам инвалидов и организации социального обслуживания; 
                                                                                              </t>
  </si>
  <si>
    <t xml:space="preserve">В рамках государственного задания оказываются государственные услуги: в стационарной форме. В реабилитационных центрах для граждан пожилого возраста и инвалидов, для детей и подростков с ограниченными возможностями оказываются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оказываются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оказываются государственные услуги в стационарной форме, полустационарной форме и проводятся работы по консультативной, </t>
  </si>
  <si>
    <t>Рудина Г.Ф., начальника управления по делам инвалидов и организации социального обслуживания;                                                                            Мохова Н.В., начальник отдела организации социального обслуживания населения управления по делам инвалидов и организации социального обслуживания;                                                                          заместитель  начальника управления - начальник отдела по делам инвалидов управления по делам инвалидов и организации социального обслуживания</t>
  </si>
  <si>
    <t xml:space="preserve">Министерство здравоохранения Удмуртской Республики  </t>
  </si>
  <si>
    <t>Повышение качества жизни граждан пожилого возраста и инвалидов, получающих социальные услуги, в результате разработки и реализации плана мероприятий («дорожной карты») по созданию системы долговременного ухода за гражданами пожилого возраста и инвалидами, признанными нуждающимися в социальном обслуживании</t>
  </si>
  <si>
    <t xml:space="preserve">Лубнина О.В., первый заместитель министра; Микрюкова О.Н., заместитель министра;
Рудина Г.Ф., начальник управления по делам инвалидов и организации социального обслуживания;
Рубцов Д.Н., начальник управления по экономике и финансам;                                                                                       Зарипова А.Ф., начальник управления правовой работы, контроля и надзора;                                                                     Шлыкова Т.В., начальник сектора сопровождения комиссии по делам несовершеннолетних;                                                  Кучумова С.Е., начальник управления бухгалтерского учета и консолидированной отчетности - главный бухгалтер           
 </t>
  </si>
  <si>
    <t xml:space="preserve">Лубнина О.В., первый заместитель министра; Микрюкова О.Н., заместитель министра;
Рудина Г.Ф., начальник управления по делам инвалидов и организации социального обслуживания;
Рубцов Д.Н., начальник управления по экономике и финансам;                                                                                       Зарипова А.Ф., начальник управления правовой работы, контроля и надзора;                                                                     Шлыкова Т.В., начальник сектора сопровождения комиссии по делам несовершеннолетних
 </t>
  </si>
  <si>
    <t xml:space="preserve">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                                                                                               (30.04.1 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 - 100%;                                                                                                    30.04.2 Уровень выполнения значений целевых показателей (индикаторов) государственной программы - не менее 90%;                                                                                                                                                                             (далее по тексту 30.04.1, 30.04.2 соответственно)
</t>
  </si>
  <si>
    <t xml:space="preserve">Лубнина О.В., первый заместитель министра; Микрюкова О.Н., заместитель министра;
Рубцов Д.Н., начальник управления по экономике и финансам;                                                                                       Зарипова А.Ф., начальник управления правовой работы, контроля и надзора;                                                                     </t>
  </si>
  <si>
    <t>Создание условий для реализации полномочий Министерства. Организация реализации мероприятий государственных, республиканских, ведомственных целевых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                                                                                     (30.04.1 -100%;                                                                                   30.04.2 - не менее 90%)</t>
  </si>
  <si>
    <t>Кучумова С.Е., начальник управления бухгалтерского учета и консолидированной отчетности - главный бухгалтер;
Рубцов Д.Н.,  начальник управления по экономике и финансам</t>
  </si>
  <si>
    <t xml:space="preserve">Николаева Е.О., начальник отдела опеки и попечительства в отношении несовершеннолетних управления по вопросам семьи и детства;                    Зайцева О.А., заместитель начальника управления по вопросам семьи и детства - начальник отдела семейной политики и демографии;                                                                        Шлыкова Т.В., начальник сектора сопровождения комиссии по делам несовершеннолетних </t>
  </si>
  <si>
    <t xml:space="preserve">Зайцева О.А., заместитель начальника управления по вопросам семьи и детства - начальник отдела семейной политики и демографии   </t>
  </si>
  <si>
    <t>Шлыкова Т.В., начальник сектора сопровождения комиссии по делам несовершеннолетних</t>
  </si>
  <si>
    <t xml:space="preserve">Зайцева О.А., заместитель начальника управления по вопросам семьи и детства - начальник отдела семейной политики и демографии;                                                                                       Николаева Е.О., начальник отдела опеки и попечительства в отношении несовершеннолетних управления по вопросам семьи и детства                     </t>
  </si>
  <si>
    <t>Обеспечение выполнения переданных отдельных государственных полномочий  по вопросам опеки и попечительства  в отношении несовершеннолетних</t>
  </si>
  <si>
    <t>(30.01.1 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 - 98,4%;
30.01.2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- 26,0%;
30.01.3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-28,0%; 
30.01.4 Удельный вес отдельных категорий граждан, получивших меры социальной поддержки в части уплаты транспортного налога, от общего числа заявителей, имеющих право на их получение -100,0%;    30.01.5 Доля малоимущих граждан, получивших государственную социальную помощь на основании социального контракта, в общей численности малоимущих граждан, получивших государственную социальную помощь - 10,5%;                                                  30.01.6 Доля граждан, преодолевших трудную жизненную ситуацию, в общей численности получателей государственной социальной помощи на основании социального контракта - 50,0%*)</t>
  </si>
  <si>
    <t>Выполнено.                                                                    (30.01.1 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 - 98,4%;
30.01.2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- 26,9%;
30.01.3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-29,7%; 
30.01.4 Удельный вес отдельных категорий граждан, получивших меры социальной поддержки в части уплаты транспортного налога, от общего числа заявителей, имеющих право на их получение -100,0%;                                  30.01.5 Доля малоимущих граждан, получивших государственную социальную помощь на основании социального контракта, в общей численности малоимущих граждан, получивших государственную социальную помощь - 34,2%;                                                  30.01.6 Доля граждан, преодолевших трудную жизненную ситуацию, в общей численности получателей государственной социальной помощи на основании социального контракта - 52,3%*)</t>
  </si>
  <si>
    <t xml:space="preserve">Мероприятие выплнено (носит заявительный принцип).  </t>
  </si>
  <si>
    <t xml:space="preserve">Мероприятие выполнено (носит заявительный принцип).  </t>
  </si>
  <si>
    <t>Оказание государственной социальной помощи не менее 4,5 тыс.  граждан</t>
  </si>
  <si>
    <t>Государственная социальная помощь предоставлена свыше 5,1 тыс. семей</t>
  </si>
  <si>
    <t>Единовременная денежная выплату получили 2 490 супружеских пар</t>
  </si>
  <si>
    <t>Мероприятие выполнено (носит заявительный характер). Рост числа обращений связано с широким освещением выплаты в средствах массовой информации</t>
  </si>
  <si>
    <t>Пособие на погребение предоставлено 2,5 тыс. чел.</t>
  </si>
  <si>
    <t>Ежемесячное денежное вознаграждение выплачивается 41 Почетному гражданину и 7 вдовам Почетных граждан</t>
  </si>
  <si>
    <t>59 инвалидов боевых действий получили ежегодную выплату</t>
  </si>
  <si>
    <t>Дополнительное пенсионное обеспечение предоставляется 958 гражданам</t>
  </si>
  <si>
    <t>Выплату получили 3 869 чел.</t>
  </si>
  <si>
    <t>Пенсионное обеспечение получают 42 чел.</t>
  </si>
  <si>
    <t>Пособия и компенсации предоставлены 1,95 тыс. чел.</t>
  </si>
  <si>
    <t>Ежемесячное пособие получают 7 чел., единовременное пособие получил 1 чел.</t>
  </si>
  <si>
    <t>55 инвалидам выплачены компенсации страховых премий по договорам ОСАГО</t>
  </si>
  <si>
    <t>Компенсацию получили 12,4 тыс. чел.</t>
  </si>
  <si>
    <t>Мероприятие выплнено (носит заявительный принцип). Рост числа обращений связано с достижением гражданами возраста, дающего право на выплату и широким освещением в средствах массовой информации</t>
  </si>
  <si>
    <t>Протезно-ортопедическую помощь получили 320 граждан (труженики тыла, отдельные категории граждан, нуждающиеся в протезно-ортопедической помощи)</t>
  </si>
  <si>
    <t xml:space="preserve">Мероприятие выполнено. (Заявительный принцип).                                                  Граждане, в том числе дети до 18 лет, не признанные в установленном порядке инвалидами, но по медицинским показаниям нуждающиеся в протезно-ортопедических изделиях, получают такие изделия, если среднедушевой доход семьи, не превышает двойной величины прожиточного минимума на душу населения, установленного в Удмуртской Республике. </t>
  </si>
  <si>
    <t xml:space="preserve">Выполнено. </t>
  </si>
  <si>
    <t>Пособие получили 2,7 тыс. чел</t>
  </si>
  <si>
    <t>Единовременное пособие 7 чел., ежемесячное пособие -  63. чел.</t>
  </si>
  <si>
    <t>Материальную помощь получила 331 семья</t>
  </si>
  <si>
    <t>Пособие на ребенка получили свыше 25,0 тыс. семей на более 51,1 тыс. детей</t>
  </si>
  <si>
    <t>Единовременное пособие при рождении ребенка получили 2,1 тыс. чел., ежемесячное пособие по уходу за ребенком получили  8,6 тыс. чел.</t>
  </si>
  <si>
    <t>Единовременное денежное вознаграждение получили  21 женщина</t>
  </si>
  <si>
    <t>Единовременное денежное вознаграждение получили  11 семей</t>
  </si>
  <si>
    <t>Выполнено.</t>
  </si>
  <si>
    <t>В 2021 году выплата не предоставлялась</t>
  </si>
  <si>
    <t>Ежемесячную денежную выплату получили 15,0 тыс. человек</t>
  </si>
  <si>
    <t>120  студенческих семей получили единовеменную выплату  в размере 100, 0 руб при рождении ребенка</t>
  </si>
  <si>
    <t>Ежемесячную денежную выплату получили 12,7 тыс. человек</t>
  </si>
  <si>
    <t>Мероприятия, предусмотреные государственнм заданием  на 2021 год, в течение года  выполнены полностью</t>
  </si>
  <si>
    <t>Осуществление деятельности, связанной с перевозкой носит заявительный принцип (перевозки в 2021 году не осуществлялись в связи с отсутствием потребности)</t>
  </si>
  <si>
    <t xml:space="preserve">Предоставлено 23 путевки "Мать и дитя" семьям с детьми - инвалидами". В мае 2021 года состоялось награждение знаком отличия "Родительская слава" 11 семей Удмуртской Республики. Награждены общественной наградой - медалью "За любовь и верность" к Дню семьи, любви и верности 75 супружеских пар. В ноябре 2021 года состоялось награждение знаком отличия "Материнская слава".21 мамочка республики награждена медалью.В ноябре 2021 года в учреждениях социального обслуживания стартовала Всероссийская Акция «Крылья ангела». 140 детей, проходящих социальную реабилитацию, рисовали, мастерили из бумаги ангела-хранителя или свою маму. По итогам мероприятий ребята оформили выставки из своих рисунков и поделок. </t>
  </si>
  <si>
    <t xml:space="preserve">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Cуммарный коэффициент рождаемости - 1,497 ед.*;                                                                                      30.02.2 Cуммарный коэффициент рождаемости вторых детей (число вторых детей в расчете на 1 женщину) - 0,536 ед.*; 30.02.3 Cуммарный коэффициент рождаемости третьих и последующих детей  (число детей на одну женщину) - 0,376 ед.*; 30.02.4  - 0,7 ед.)
</t>
  </si>
  <si>
    <t xml:space="preserve">Выполнено.                                                                      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Cуммарный коэффициент рождаемости - 1,53 ед.*;                                                                                      30.02.2 Cуммарный коэффициент рождаемости вторых детей (число вторых детей в расчете на 1 женщину) - 0,54 ед.*;                                                                                     30.02.3 Cуммарный коэффициент рождаемости третьих и последующих детей  (число детей на одну женщину) - 0,42 ед.*; 30.02.4  - 0,7 ед.)
</t>
  </si>
  <si>
    <t>Расходы на меры социальной поддержки детей-сирот и детей, оставшихся без попечения родитлей в 2021 году составили 114,6 тыс. рублей, в том числе на выплату:                                                                                                     - денежных средств на личные расходы детям-сиротам и детям, оставшимся без попечения родителей                          - 44,3 тыс. рублей;                                                                     -  денежных компенсационных выплат по обеспечению детей-сирот и детей, оставшихся без попечения родителей, в том числе выпускников, одеждой и обувью - 69,8 тыс. рублей;                                                                              - единовременного денежного пособия выпускникам образовательных организаций из числа детей-сирот и детей, оставшихся без попечения родителей - 0,5 тыс. рублей</t>
  </si>
  <si>
    <t xml:space="preserve">На территории Удмуртской Республики за детьми-сиротами и детьми, оставшимися без попечения родителей, а также лицами из числа детей-сирот и детей, оставшихся без попечения родителей закреплено 1639 жилых помещений  
</t>
  </si>
  <si>
    <t xml:space="preserve">В течение 2021 года в КУ СО УР "Республиканский СРЦН" проживал 431 воспитанник из числа  детей-сирот и детей,оставшихся без попечения родителей. Обеспечена работа по созданию  благоприятных безопасных условий пребывания по принципам семейного воспитания в воспитательных группах, размещаемых в помещениях для проживания, созданных по квартирному типу. </t>
  </si>
  <si>
    <t>В КУ СО УР "Республиканский СРЦН" обеспечена работа по постинтернатному сопровождению выпускников , в т.ч. оказанию консультативной, психологической, педагогической, юридической, социальной и иной помощи лицам из числа детей, завершивших пребывание в организации для детей-сирот Услуга по обучению на подготовительных курсах образовательных организаций высшего образования оказывается при наличии личного заявления воспитанника, т.к. она носит заявительный характер. На подготовительных курсах прошли обучение 3 ребенка-сироты,  расходы составили 19,5 тыс.рублей</t>
  </si>
  <si>
    <t xml:space="preserve"> За  услугой  обратились  усыновители 33 детей.В 2021 году в связи с  эпидемиологической  ситуацией  в стране  снизилось число усыновлений .Сумма выплат составила 3300, 0 тыс. рублей. </t>
  </si>
  <si>
    <t xml:space="preserve">Пособия предоставлены в полном объеме всем обратившимся и имеющим право на его получение.  Сумма выплат составила 97,3 тыс. рублей. </t>
  </si>
  <si>
    <t xml:space="preserve">Мероприятие выполнено (Услуга  носит  заявительный  характер), </t>
  </si>
  <si>
    <t xml:space="preserve">Пособия предоставлены в полном объеме всем обратившимся и имеющим право на его получение.  Сумма выплат составила свыше 263,9  млн.. рублей. </t>
  </si>
  <si>
    <t>Выплата ежемесячных денежных средств на 31.12.2020 г. осуществлена  на  общую сумму свыше 12,0 млн.рублей</t>
  </si>
  <si>
    <t>Выплата  осуществлена н общую сумму  свяше 16,1 млн. рублей.</t>
  </si>
  <si>
    <t>Меры социальной поддержки многодетным семьям, предусмотренныеЗаконом Удмуртской Республики от 5 мая 2006 года N 13-РЗ «О мерах по социальной поддержке многодетных семей» предоставлены в полном объеме всем обратившимся и имеющим право на ихполучение, в том числе:меры социальной поддержки многодетным семьям (компенсация стоимости проезда на внутригородском транспорте, а также в автобусах пригородного сообщения для учащихся общеобразовательных организаций) предоставлены на общую сумму 77,2 млн. руб.; безвозмездные субсидии многодетным семьям, признанным нуждающимися в улучшении жилищных условий, на строительство, реконструкцию, капитальный ремонт и приобретение жилых помещени - на общую смму 19,8 млн. руб.</t>
  </si>
  <si>
    <t>свыше 90% лиц старше трудоспособного возраста из групп риска, проживающих в организациях социального обслуживания будут охвачены вакцинацией к концу 2021 года</t>
  </si>
  <si>
    <t>Выполнено.                                                       Компенсация расходов произведена в полном объеме. Обьем средств,направленных на данные выплаты, составил 1,8 млн. рублей</t>
  </si>
  <si>
    <t>Обеспечение укрепления материально-технической базы и улучшения условий проживания в стационарных и полустационарных организациях социального обслуживания Удмуртской Республики в соответствии с санитарно-гигиеническими нормами и требованиями пожарной безопасности/ Безаварийная работа систем тепло и водоснабжения в зимний период. Уменьшение издержек и энергосбережение ресурсов                                                                              (30.03.3 - 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- 0% (далее по тексту -30.03.3)</t>
  </si>
  <si>
    <t>Средства в размере 6,35 млн. руб., направленные в рамках реализации мероприятий по подготовке  к отопительному сезону, на замену оконных блоков, ремонт системы отопления, ремонт водопровода и др., способствуют уменьшению издержек и энергосбережению ресурсов</t>
  </si>
  <si>
    <t>В рамках выделенных средств (1,96 млн. руб.) на обеспечение комплексной безопасности  учреждения частично оснащены инженерно-техническими средствами и системами охраны</t>
  </si>
  <si>
    <t>Финансирование в 2021 году не осуществлялось</t>
  </si>
  <si>
    <t xml:space="preserve">Не выполнено                                                                      (30.03.4 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 - 30,0 тыс. человек (далле по тексту  - 30.03.4) </t>
  </si>
  <si>
    <t>В связи со сложившейся в 2021 году  эпидемиологической ситуацией, распространением новой коронавирусной инфекции и введением ограничительных мер</t>
  </si>
  <si>
    <t xml:space="preserve">Выполнено.                                                                  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- 0,45%;
30.03.6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- 72,0%;                                                                                                                 (далее по тексту - 30.03.5, 30.03.6 соответственно)
</t>
  </si>
  <si>
    <t xml:space="preserve">Выполнено.                                                                                 В рамках государственного задания оказаны государственные услуги в полном объеме.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- 99,9%;                                                              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- 101,1%*;                                                                                                                          </t>
  </si>
  <si>
    <t xml:space="preserve">30.03.1. Обеспеченность услугами стационарных организаций социального обслуживания - 22 места на 10 тыс. жителей;                                                                                    30.03.2 Удельный вес детей-инвалидов, получивших социальные услуги в организациях социального обслуживания, в общей численности детей-инвалидов - 60 %)                                                                                         (далее по тексту - 30.00.1, 30.00.2, 30.03.1, 30.03.2 соответственно). </t>
  </si>
  <si>
    <t>психологической, педагогической, юридической, социальной и иной помощи лицам, усыновившим (удочерившим) или принявшим под опеку (попечительство) ребенка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- 99,9%;                                                              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- 100%*;                                                                                                                          30.03.1. Обеспеченность услугами стационарных организаций социального обслуживания - 22 места на 10 тыс. жителей;                                                                                    30.03.2 Удельный вес детей-инвалидов, получивших социальные услуги в организациях социального обслуживания, в общей численности детей-инвалидов - 60 %)                                                                                         (далее по тексту - 30.00.1, 30.00.2, 30.03.1, 30.03.2 соответственно)</t>
  </si>
  <si>
    <t xml:space="preserve">Мохова Н.В., начальник отдела организации социального обслуживания населения управления по делам инвалидов и организации социального обслуживания;                                                                                       заместитель  начальника управления - начальник отдела по делам инвалидов упраления по делам инвалидов и организации социального обслуживания; </t>
  </si>
  <si>
    <t xml:space="preserve">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В 2021 году в Министерством  от  8 негосударственных поставщиков социальных услуг, состоящих в реестре социальных услуг Удмуртской Республики, поступили заявкина выплату компенсации. По итогам работы за  2021 год сумма выплаченной компенсации составила
10,14 млн. руб.                                                                  (30.03.5 - 0,45%;                                                                                         30.03.6 - 72,0 %)         </t>
  </si>
  <si>
    <t xml:space="preserve">Выполнено.                                                                                    Услуги по сопровождаемому проживанию инвалидов предоставляются на базе отделения «Социальное общежитие» филиала  Республиканского КЦСОН в Первомайском районе города Ижевска и отделений «Специальный дом для одиноких престарелых» в 20 филиалах Республиканского  КЦСОН. На базе отделения «Социальное общежитие» Республиканского КЦСОН в Первомайском районе созданы учебно-тренировочные квартиры для проживания 12 человек, на базе отделений «Специальный дом для одиноких престарелых» выделено по 2 койко-места для предоставления услуг по сопровождаемому проживанию инвалидов.    
 Приказом Министерства от 6 декабря 2021 года  № 264  «О продлении предоставления услуг по сопровождаемому проживанию инвалидов в «пилотном» режиме» предоставление услуг по сопровождаемому проживанию инвалидов продлено до 31.12.2022 г
</t>
  </si>
  <si>
    <t xml:space="preserve">Выполнено.                                                                                  На базе Республиканского дома-интерната для престарелых и инвалидов в рамках «пилотных» проектов организован ряд стационарозамещающих технологий по организации дневной занятости для граждан пожилого возраста и инвалидов, в том числе страдающих психическими расстройствами:  «Стационар кратковременного пребывания (до 1 месяца)»; «Стационар дневного обслуживания»; «Стационар пятидневного пребывания»; «Стационар выходного дня» или «передышка для родственников», в рамках которых организована работа по восстановлению у граждан утраченных навыков самообслуживания, пользованию техническими средствами реабилитации, а также обучение родственников, осуществляющих уход, базовым знаниям и навыкам, необходимым в уходе. </t>
  </si>
  <si>
    <t>Увеличение доли  граждан старше трудоспособного возраста и инвалидов, получивших социальные услуги в организациях социального обслуживания, от общего числа граждан старше трудоспособного возраста и инвалидов</t>
  </si>
  <si>
    <t>В соответствии с Приказом Министертсва труда и социальной защиты Российской Федерации от 29.11.2021 № 835 "О реализации в отдельных субъектах Российской Федерации в 2022 году пилотного проекта по созданию системы долговременного ухода за гражданами пожилого возраста и инвалидами, нуждающимися в постороннем уходе, реализуемого в рамках федерального проекта «Старшее поколение» национального проекта «Демография" Удмуртская Республика 2022 году  вошла в пилотный проект по созданию системы долговременного ухода за гражданами пожилого возраста и инвалидами</t>
  </si>
  <si>
    <t xml:space="preserve">В соответствии с Приказом Министертсва труда и социальной защиты Российской Федерации от 29.11.2021 № 835 "О реализации в отдельных субъектах Российской Федерации в 2022 году пилотного проекта по созданию системы долговременного ухода за гражданами пожилого возраста и инвалидами, нуждающимися в постороннем уходе, реализуемого в рамках федерального проекта «Старшее поколение» национального проекта «Демография" Удмуртская Республика 2022 году  вошла в пилотный проект по созданию системы долговременного ухода за гражданами пожилого возраста и инвалидами. Нормативные правовые акты, направленные на обеспечение создание системы долговременного ухода за гражданами пожилого возраста и инвалидами, реализуются. </t>
  </si>
  <si>
    <t xml:space="preserve">Выполнено.                                                                   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                                                                                               (30.04.1 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 - 100%;                                                                                                    30.04.2 Уровень выполнения значений целевых показателей (индикаторов) государственной программы - 96,06%;                                                                                        </t>
  </si>
  <si>
    <t>Выполнено.                                                                                      (30.04.1 -100%;                                                                                   30.04.2 - 96,06%)</t>
  </si>
  <si>
    <t>Выполнено.                                                                         (30.04.1 -100%;                                                                                   30.04.2 - 96,06%)</t>
  </si>
  <si>
    <t>Выполнено.                                                       Обязательства  по уплате налога на имущество  и земельного налога выполнены в полном объеме</t>
  </si>
  <si>
    <t>Обязательства по уплате земельного налога  выполнены в полном объеме</t>
  </si>
  <si>
    <t>В соответствии с Законом УР № 29-РЗ от 23.06.2006 года государственные полномочия по созданию и организации деятельности комиссий по делам несовершеннолетних и защите их прав переданы органам местного самоуправления.
 По состоянию на 01.01.2022 года в Удмуртской Республике создано 35 муниципальных комиссий по делам несовершеннолетних и защите их прав (далее – муниципальные комиссии), количество специалистов, обеспечивающих деятельность муниципальных комиссий - 53 человека.
 В 2021 году проведено 897 заседаний муниципальных комиссий, рассмотрено 7713 протоколов об административных правонарушениях, в том числе 2830 протоколов об административных правонарушениях, совершенных несовершеннолетними, и 4883 протокола об административных правонарушениях, совершенных родителями (иными законными представителями) и иными гражданами, в отношении несовершеннолетних.
 В 2021 году муниципальными комиссиями рассмотрено 671 обращение граждан. По вопросам защиты прав и законных интересов несовершеннолетних принято 3852 постановления, в том числе 604 постановления о признании семей, находящимися в социально опасном положении.</t>
  </si>
  <si>
    <t xml:space="preserve">Специалистами органов опеки и попечительства обеспечено выполнение  переданных отдельных  государственных пономочий  по вопросам опеки и попечительства  в отношении несовершеннолетних. </t>
  </si>
  <si>
    <t>Специалистами органов местного самоуправления обеспечено осуществление отдельных государственных пономочий по управлению специализированным жилищным фондом Удмуртской Республики для детей-сирот; обеспечению сохранности закрепленных за детьми-сиротами жилых помещений ; управлению жилыми помещениями, исключенными из специализированного жилищного фонда для детей-сирот. Расходы в 2021 году составили 20 837,2 тыс.руб.</t>
  </si>
  <si>
    <t xml:space="preserve">                                                                             Микрюкова О.Н., заместитель министра;                         
Иутина О.В., начальник управления мер социальной поддержки;                                                                                          Рудина Г.Ф., начальник управления по делам инвалидов и организации социального обслуживания;                                     
Зайцева О.А., заместитель начальника управления по вопросам семьи и детства - начальник отдела семейной политики и демографии;           
начальник отдела развития материально-технической базы отрасли;                                                                                           Рубцов Д.Н., начальник управления по экономике и финансам;                                                                                                                    Кучумова С.Е., начальник управления бухгалтерского учета и консолидированной отчетности - главный бухгалтер;                                                                       Зарипова А.Ф., начальник управления правовой работы, контроля и надзора;                                                                                 Шлыкова Т.В., начальник сектора сопровождения комиссии по делам несовершеннолетних                                                                                                                                                                                                                                           </t>
  </si>
  <si>
    <r>
      <t xml:space="preserve">                 по состоянию на </t>
    </r>
    <r>
      <rPr>
        <b/>
        <u/>
        <sz val="10"/>
        <color theme="1"/>
        <rFont val="Times New Roman"/>
        <family val="1"/>
        <charset val="204"/>
      </rPr>
      <t xml:space="preserve"> 31.12.2021 г.</t>
    </r>
  </si>
  <si>
    <t>Форма 1</t>
  </si>
  <si>
    <t xml:space="preserve">           Отчет об использовании бюджетных ассигнований бюджета</t>
  </si>
  <si>
    <r>
      <t xml:space="preserve">по состоянию на </t>
    </r>
    <r>
      <rPr>
        <u/>
        <sz val="12"/>
        <rFont val="Times New Roman"/>
        <family val="1"/>
        <charset val="204"/>
      </rPr>
      <t xml:space="preserve"> 31.12.2021 г.</t>
    </r>
  </si>
  <si>
    <t>Форма 2</t>
  </si>
  <si>
    <t>за счет всех источников финансирования</t>
  </si>
  <si>
    <t>Форма 4</t>
  </si>
  <si>
    <t>на оказание государственных услуг, выполнение государственных работ</t>
  </si>
  <si>
    <t xml:space="preserve"> государственными учреждениями Удмуртской Республики</t>
  </si>
  <si>
    <r>
      <t xml:space="preserve">            по состоянию на </t>
    </r>
    <r>
      <rPr>
        <b/>
        <u/>
        <sz val="12"/>
        <color theme="1"/>
        <rFont val="Times New Roman"/>
        <family val="1"/>
        <charset val="204"/>
      </rPr>
      <t xml:space="preserve"> 31.12.2020 г.</t>
    </r>
  </si>
  <si>
    <t>Форма 5</t>
  </si>
  <si>
    <t>Выполнено.                                                       Государственная социальная помощь предоставлена в полном объеме всем обратившимся и имеющим право на ее получение</t>
  </si>
  <si>
    <t>выполнено.</t>
  </si>
  <si>
    <t>На создание условий для реализации полномочий в части предоставления мер социальной поддержки многодетным семьям в 2021 году направлено 11,3 млн. руб.</t>
  </si>
  <si>
    <t xml:space="preserve">оценка расходов (согласно государственной программе и сводной бюджетной росписи на отчетную дату &lt;*&gt;)
</t>
  </si>
  <si>
    <t>Причины низкого освоения средств федерального бюджета (в случае, когда отношение фактических расходов к оценке расходов ниже 95%)</t>
  </si>
  <si>
    <t xml:space="preserve">&lt;*&gt; Расходы за счет средств бюджета Удмуртской Республики, в том числе субсидии федерального бюджета, субвенции федерального бюджета, иные межбюджетные трансферты из федерального бюджета, отражаются согласно сводной бюджетной росписи на отчетную дату; расходы за счет остальных источников отражаются согласно государственной программе.
</t>
  </si>
  <si>
    <t xml:space="preserve">Ответственный исполнитель, соисполнители подпрограммы, основного мероприятия, мероприятия
</t>
  </si>
  <si>
    <t xml:space="preserve">Срок выполнения плановый
</t>
  </si>
  <si>
    <t xml:space="preserve">Срок выполнения фактический
</t>
  </si>
  <si>
    <t>01.01.2021 -31.12.2021</t>
  </si>
  <si>
    <t>Осуществление деятельности, связанной с перевозкой носит заявительный принцип (перевозки в 2021 году не осуществлялись в связи с отсутствием потребности)                                                                                                                (30.02.2 Удельный вес детей, находящихся в социально опасном положении, в общей численности детского населения Удмуртской Республики - 0,7 ед.)</t>
  </si>
  <si>
    <t>30.2.3 - 30.02.5</t>
  </si>
  <si>
    <t>На 1 января 2022 года в замещающих семьях воспитывается 3857 детей-сирот (или 87,3% от общего числа детей-сирот), из них:
- находятся под опекой (попечительством) – 2953 детей;
- в приемной семье - 604 ребенка;
- усыновлено и состоит на учете в органах опеки и попечительства (до 3 лет) – 300 детей.                                                                                          Доля детй, воспитывающихся  в замещающих  семьях растет: на 01.01.2021 г. - 86,3%, на 01.01.20222 - 86,8%</t>
  </si>
  <si>
    <t>Доля граждан, охваченных государственной социальной помощью на основании социального контракта, в общей численности малоимущих граждан</t>
  </si>
  <si>
    <t>-0,7 п.п.</t>
  </si>
  <si>
    <t>Рост числа малоимущих граждан</t>
  </si>
  <si>
    <t>Доля граждан, охваченных государственной социальной помощью на основании социального контракта, среднедушевой доход которых (среднедушевой доход семьи которых) увеличился по окончании срока действия социального контракта в сравнении со среднедушевым доходом этих граждан (семьи) до заключения социального контракта, в общей численности граждан, охваченных государственной социальной помощью на основании социального контракта</t>
  </si>
  <si>
    <t>16,4 п.п.</t>
  </si>
  <si>
    <t>Доля граждан, охваченных государственной социальной помощью на основании социального контракта, среднедушевой доход которых (среднедушевой доход семьи которых) превысил величину прожиточного минимума, установленную в субъекте Российской Федерации, по окончании срока действия социального контракта в общей численности граждан, охваченных государственной социальной помощью на основании социального контракта</t>
  </si>
  <si>
    <t>4,4 п.п.</t>
  </si>
  <si>
    <t>4,1 п.п.</t>
  </si>
  <si>
    <t xml:space="preserve">Выполнено.                                                                       
</t>
  </si>
  <si>
    <t xml:space="preserve">Выполнено.                                                                                      
</t>
  </si>
  <si>
    <t xml:space="preserve">Выполнено.   </t>
  </si>
  <si>
    <t xml:space="preserve">Предоставление государственной социальной помощи на основании социального контракта 1 900 семьям 30.01.7 Доля граждан, охваченных государственной социальной помощью на основании социального контракта, в общей численности малоимущих граждан - 5,0 %;                                                                                                30.01.8 Доля граждан, охваченных государственной социальной помощью на основании социального контракта, среднедушевой доход которых (среднедушевой доход семьи которых) увеличился по окончании срока действия социального контракта в сравнении со среднедушевым доходом этих граждан (семьи) до заключения социального контракта, в общей численности граждан, охваченных государственной социальной помощью на основании социального контракта - 44,6 %;                                                                     30.01.9 Доля граждан, охваченных государственной социальной помощью на основании социального контракта, среднедушевой доход которых (среднедушевой доход семьи которых) превысил величину прожиточного минимума, установленную в субъекте Российской Федерации, по окончании срока действия социального контракта в общей численности граждан, охваченных государственной социальной помощью на основании социального контракта - 15,6 %
</t>
  </si>
  <si>
    <t xml:space="preserve">Заключено 2282 социальных контракта
30.01.7 Доля граждан, охваченных государственной социальной помощью на основании социального контракта, в общей численности малоимущих граждан - 4,3 %;                                                                                                30.01.8 Доля граждан, охваченных государственной социальной помощью на основании социального контракта, среднедушевой доход которых (среднедушевой доход семьи которых) увеличился по окончании срока действия социального контракта в сравнении со среднедушевым доходом этих граждан (семьи) до заключения социального контракта, в общей численности граждан, охваченных государственной социальной помощью на основании социального контракта - 61,0 %;                                                                     30.01.9 Доля граждан, охваченных государственной социальной помощью на основании социального контракта, среднедушевой доход которых (среднедушевой доход семьи которых) превысил величину прожиточного минимума, установленную в субъекте Российской Федерации, по окончании срока действия социального контракта в общей численности граждан, охваченных государственной социальной помощью на основании социального контракта - 20,0 %
</t>
  </si>
</sst>
</file>

<file path=xl/styles.xml><?xml version="1.0" encoding="utf-8"?>
<styleSheet xmlns="http://schemas.openxmlformats.org/spreadsheetml/2006/main">
  <numFmts count="6">
    <numFmt numFmtId="43" formatCode="_-* #,##0.00\ _₽_-;\-* #,##0.00\ _₽_-;_-* &quot;-&quot;??\ _₽_-;_-@_-"/>
    <numFmt numFmtId="164" formatCode="#,##0.0"/>
    <numFmt numFmtId="165" formatCode="0.0"/>
    <numFmt numFmtId="167" formatCode="_-* #,##0.00&quot;р.&quot;_-;\-* #,##0.00&quot;р.&quot;_-;_-* &quot;-&quot;??&quot;р.&quot;_-;_-@_-"/>
    <numFmt numFmtId="168" formatCode="_-* #,##0.00_р_._-;\-* #,##0.00_р_._-;_-* &quot;-&quot;??_р_._-;_-@_-"/>
    <numFmt numFmtId="169" formatCode="[$-419]General"/>
  </numFmts>
  <fonts count="54">
    <font>
      <sz val="11"/>
      <color theme="1"/>
      <name val="Calibri"/>
      <family val="2"/>
      <charset val="204"/>
      <scheme val="minor"/>
    </font>
    <font>
      <sz val="9"/>
      <name val="Times New Roman"/>
      <family val="1"/>
      <charset val="204"/>
    </font>
    <font>
      <b/>
      <sz val="10"/>
      <color rgb="FF000000"/>
      <name val="Arial Cyr"/>
    </font>
    <font>
      <sz val="10"/>
      <color rgb="FF000000"/>
      <name val="Arial Cyr"/>
    </font>
    <font>
      <i/>
      <sz val="9"/>
      <name val="Times New Roman"/>
      <family val="1"/>
      <charset val="204"/>
    </font>
    <font>
      <sz val="10"/>
      <name val="Arial Cyr"/>
      <charset val="204"/>
    </font>
    <font>
      <sz val="9"/>
      <color theme="1"/>
      <name val="Times New Roman"/>
      <family val="1"/>
      <charset val="204"/>
    </font>
    <font>
      <sz val="9"/>
      <color rgb="FF000000"/>
      <name val="Times New Roman"/>
      <family val="1"/>
      <charset val="204"/>
    </font>
    <font>
      <sz val="11"/>
      <color theme="1"/>
      <name val="Times New Roman"/>
      <family val="1"/>
      <charset val="204"/>
    </font>
    <font>
      <sz val="11"/>
      <name val="Calibri"/>
      <family val="2"/>
      <charset val="204"/>
      <scheme val="minor"/>
    </font>
    <font>
      <b/>
      <sz val="11"/>
      <color theme="1"/>
      <name val="Times New Roman"/>
      <family val="1"/>
      <charset val="204"/>
    </font>
    <font>
      <b/>
      <sz val="10"/>
      <color theme="1"/>
      <name val="Times New Roman"/>
      <family val="1"/>
      <charset val="204"/>
    </font>
    <font>
      <b/>
      <sz val="10"/>
      <color rgb="FF000000"/>
      <name val="Times New Roman"/>
      <family val="1"/>
      <charset val="204"/>
    </font>
    <font>
      <i/>
      <sz val="8"/>
      <color theme="1"/>
      <name val="Times New Roman"/>
      <family val="1"/>
      <charset val="204"/>
    </font>
    <font>
      <sz val="10"/>
      <color theme="1"/>
      <name val="Times New Roman"/>
      <family val="1"/>
      <charset val="204"/>
    </font>
    <font>
      <b/>
      <u/>
      <sz val="10"/>
      <color theme="1"/>
      <name val="Times New Roman"/>
      <family val="1"/>
      <charset val="204"/>
    </font>
    <font>
      <b/>
      <sz val="10"/>
      <color rgb="FF000000"/>
      <name val="Arial CYR"/>
      <family val="2"/>
    </font>
    <font>
      <sz val="12"/>
      <color theme="1"/>
      <name val="Times New Roman"/>
      <family val="1"/>
      <charset val="204"/>
    </font>
    <font>
      <b/>
      <sz val="10"/>
      <name val="Times New Roman"/>
      <family val="1"/>
      <charset val="204"/>
    </font>
    <font>
      <sz val="10"/>
      <name val="Times New Roman"/>
      <family val="1"/>
      <charset val="204"/>
    </font>
    <font>
      <sz val="12"/>
      <name val="Times New Roman"/>
      <family val="1"/>
      <charset val="204"/>
    </font>
    <font>
      <sz val="11"/>
      <color theme="1"/>
      <name val="Calibri"/>
      <family val="2"/>
      <charset val="204"/>
    </font>
    <font>
      <sz val="11"/>
      <color rgb="FF000000"/>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sz val="11"/>
      <color indexed="8"/>
      <name val="Times New Roman"/>
      <family val="1"/>
      <charset val="204"/>
    </font>
    <font>
      <i/>
      <sz val="9"/>
      <color theme="1"/>
      <name val="Times New Roman"/>
      <family val="1"/>
      <charset val="204"/>
    </font>
    <font>
      <b/>
      <u/>
      <sz val="9"/>
      <name val="Times New Roman"/>
      <family val="1"/>
      <charset val="204"/>
    </font>
    <font>
      <sz val="11"/>
      <color theme="1"/>
      <name val="Calibri"/>
      <family val="2"/>
      <charset val="204"/>
      <scheme val="minor"/>
    </font>
    <font>
      <sz val="10"/>
      <name val="Arial"/>
      <family val="2"/>
      <charset val="204"/>
    </font>
    <font>
      <sz val="10"/>
      <name val="Arial Cyr"/>
      <family val="2"/>
      <charset val="204"/>
    </font>
    <font>
      <sz val="10"/>
      <name val="System"/>
      <family val="2"/>
      <charset val="204"/>
    </font>
    <font>
      <sz val="11"/>
      <color indexed="8"/>
      <name val="Calibri"/>
      <family val="2"/>
      <charset val="204"/>
    </font>
    <font>
      <sz val="10"/>
      <name val="Helv"/>
    </font>
    <font>
      <sz val="6.15"/>
      <name val="Arial"/>
      <family val="2"/>
    </font>
    <font>
      <sz val="11"/>
      <color rgb="FF000000"/>
      <name val="Calibri"/>
      <family val="2"/>
      <charset val="204"/>
    </font>
    <font>
      <u/>
      <sz val="13"/>
      <color theme="10"/>
      <name val="Arial"/>
      <family val="2"/>
      <charset val="204"/>
    </font>
    <font>
      <u/>
      <sz val="12.1"/>
      <color theme="10"/>
      <name val="Calibri"/>
      <family val="2"/>
    </font>
    <font>
      <sz val="11"/>
      <color theme="1"/>
      <name val="Times New Roman"/>
      <family val="2"/>
      <charset val="204"/>
    </font>
    <font>
      <sz val="11"/>
      <color theme="1"/>
      <name val="Calibri"/>
      <family val="2"/>
      <scheme val="minor"/>
    </font>
    <font>
      <sz val="14"/>
      <color theme="1"/>
      <name val="Times New Roman"/>
      <family val="2"/>
      <charset val="204"/>
    </font>
    <font>
      <sz val="8"/>
      <color theme="1"/>
      <name val="Calibri"/>
      <family val="2"/>
      <charset val="204"/>
      <scheme val="minor"/>
    </font>
    <font>
      <u/>
      <sz val="12"/>
      <name val="Times New Roman"/>
      <family val="1"/>
      <charset val="204"/>
    </font>
    <font>
      <i/>
      <sz val="10"/>
      <color theme="1"/>
      <name val="Times New Roman"/>
      <family val="1"/>
      <charset val="204"/>
    </font>
    <font>
      <i/>
      <sz val="9"/>
      <color rgb="FF000000"/>
      <name val="Times New Roman"/>
      <family val="1"/>
      <charset val="204"/>
    </font>
    <font>
      <sz val="12"/>
      <color indexed="8"/>
      <name val="Times New Roman"/>
      <family val="1"/>
      <charset val="204"/>
    </font>
    <font>
      <sz val="11"/>
      <name val="Calibri"/>
      <family val="2"/>
      <charset val="204"/>
    </font>
    <font>
      <sz val="10"/>
      <color indexed="8"/>
      <name val="Times New Roman"/>
      <family val="1"/>
      <charset val="204"/>
    </font>
    <font>
      <sz val="10"/>
      <name val="Calibri"/>
      <family val="2"/>
      <charset val="204"/>
    </font>
    <font>
      <b/>
      <sz val="9"/>
      <color theme="1"/>
      <name val="Times New Roman"/>
      <family val="1"/>
      <charset val="204"/>
    </font>
    <font>
      <b/>
      <u/>
      <sz val="12"/>
      <color theme="1"/>
      <name val="Times New Roman"/>
      <family val="1"/>
      <charset val="204"/>
    </font>
    <font>
      <sz val="11"/>
      <color rgb="FFFF0000"/>
      <name val="Times New Roman"/>
      <family val="1"/>
      <charset val="204"/>
    </font>
    <font>
      <b/>
      <sz val="9"/>
      <name val="Times New Roman"/>
      <family val="1"/>
      <charset val="204"/>
    </font>
  </fonts>
  <fills count="4">
    <fill>
      <patternFill patternType="none"/>
    </fill>
    <fill>
      <patternFill patternType="gray125"/>
    </fill>
    <fill>
      <patternFill patternType="solid">
        <fgColor rgb="FFCCFFFF"/>
      </patternFill>
    </fill>
    <fill>
      <patternFill patternType="solid">
        <fgColor rgb="FFFFFF99"/>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8"/>
      </top>
      <bottom style="thin">
        <color indexed="8"/>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style="thin">
        <color indexed="64"/>
      </right>
      <top/>
      <bottom style="thin">
        <color rgb="FF000000"/>
      </bottom>
      <diagonal/>
    </border>
    <border>
      <left style="thin">
        <color rgb="FF000000"/>
      </left>
      <right style="thin">
        <color indexed="64"/>
      </right>
      <top style="thin">
        <color indexed="64"/>
      </top>
      <bottom style="thin">
        <color indexed="64"/>
      </bottom>
      <diagonal/>
    </border>
  </borders>
  <cellStyleXfs count="124">
    <xf numFmtId="0" fontId="0" fillId="0" borderId="0"/>
    <xf numFmtId="0" fontId="2" fillId="0" borderId="6">
      <alignment vertical="top" wrapText="1"/>
    </xf>
    <xf numFmtId="1" fontId="3" fillId="0" borderId="6">
      <alignment horizontal="center" vertical="top" shrinkToFit="1"/>
    </xf>
    <xf numFmtId="0" fontId="5" fillId="0" borderId="0"/>
    <xf numFmtId="0" fontId="2" fillId="0" borderId="6">
      <alignment vertical="top" wrapText="1"/>
    </xf>
    <xf numFmtId="1" fontId="3" fillId="0" borderId="6">
      <alignment horizontal="center" vertical="top" shrinkToFit="1"/>
    </xf>
    <xf numFmtId="1" fontId="3" fillId="0" borderId="6">
      <alignment horizontal="center" vertical="top" shrinkToFit="1"/>
    </xf>
    <xf numFmtId="0" fontId="3" fillId="0" borderId="0"/>
    <xf numFmtId="4" fontId="2" fillId="2" borderId="6">
      <alignment horizontal="right" vertical="top" shrinkToFit="1"/>
    </xf>
    <xf numFmtId="4" fontId="2" fillId="3" borderId="6">
      <alignment horizontal="right" vertical="top" shrinkToFit="1"/>
    </xf>
    <xf numFmtId="0" fontId="2" fillId="0" borderId="6">
      <alignment vertical="top" wrapText="1"/>
    </xf>
    <xf numFmtId="4" fontId="16" fillId="2" borderId="6">
      <alignment horizontal="right" vertical="top" shrinkToFit="1"/>
    </xf>
    <xf numFmtId="0" fontId="2" fillId="0" borderId="6">
      <alignment vertical="top" wrapText="1"/>
    </xf>
    <xf numFmtId="1" fontId="3" fillId="0" borderId="6">
      <alignment horizontal="center" vertical="top" shrinkToFit="1"/>
    </xf>
    <xf numFmtId="0" fontId="16" fillId="0" borderId="6">
      <alignment vertical="top" wrapText="1"/>
    </xf>
    <xf numFmtId="4" fontId="2" fillId="2" borderId="6">
      <alignment horizontal="right" vertical="top" shrinkToFit="1"/>
    </xf>
    <xf numFmtId="0" fontId="21" fillId="0" borderId="0"/>
    <xf numFmtId="43" fontId="29" fillId="0" borderId="0" applyFont="0" applyFill="0" applyBorder="0" applyAlignment="0" applyProtection="0"/>
    <xf numFmtId="43" fontId="29" fillId="0" borderId="0" applyFont="0" applyFill="0" applyBorder="0" applyAlignment="0" applyProtection="0"/>
    <xf numFmtId="169" fontId="36" fillId="0" borderId="0"/>
    <xf numFmtId="0" fontId="35" fillId="0" borderId="19" applyNumberFormat="0" applyFill="0" applyProtection="0">
      <alignment horizontal="left" vertical="top" wrapText="1"/>
    </xf>
    <xf numFmtId="0" fontId="32" fillId="0" borderId="0" applyNumberFormat="0" applyFill="0" applyBorder="0" applyAlignment="0" applyProtection="0"/>
    <xf numFmtId="168" fontId="30" fillId="0" borderId="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67" fontId="29" fillId="0" borderId="0" applyFont="0" applyFill="0" applyBorder="0" applyAlignment="0" applyProtection="0"/>
    <xf numFmtId="0" fontId="30" fillId="0" borderId="0"/>
    <xf numFmtId="0" fontId="39" fillId="0" borderId="0"/>
    <xf numFmtId="0" fontId="30" fillId="0" borderId="0"/>
    <xf numFmtId="0" fontId="40" fillId="0" borderId="0"/>
    <xf numFmtId="0" fontId="30" fillId="0" borderId="0"/>
    <xf numFmtId="4" fontId="31" fillId="0" borderId="1">
      <alignment horizontal="right"/>
    </xf>
    <xf numFmtId="0" fontId="5" fillId="0" borderId="0"/>
    <xf numFmtId="0" fontId="29" fillId="0" borderId="0"/>
    <xf numFmtId="0" fontId="30" fillId="0" borderId="0"/>
    <xf numFmtId="0" fontId="30" fillId="0" borderId="0"/>
    <xf numFmtId="0" fontId="30" fillId="0" borderId="0"/>
    <xf numFmtId="0" fontId="30" fillId="0" borderId="0"/>
    <xf numFmtId="0" fontId="30" fillId="0" borderId="0"/>
    <xf numFmtId="0" fontId="39" fillId="0" borderId="0"/>
    <xf numFmtId="0" fontId="40" fillId="0" borderId="0"/>
    <xf numFmtId="0" fontId="30" fillId="0" borderId="0" applyNumberFormat="0" applyFont="0" applyFill="0" applyBorder="0" applyAlignment="0" applyProtection="0">
      <alignment vertical="top"/>
    </xf>
    <xf numFmtId="0" fontId="5" fillId="0" borderId="0"/>
    <xf numFmtId="0" fontId="29" fillId="0" borderId="0"/>
    <xf numFmtId="0" fontId="40" fillId="0" borderId="0"/>
    <xf numFmtId="0" fontId="31" fillId="0" borderId="0"/>
    <xf numFmtId="0" fontId="29" fillId="0" borderId="0"/>
    <xf numFmtId="0" fontId="31" fillId="0" borderId="0"/>
    <xf numFmtId="0" fontId="30" fillId="0" borderId="0"/>
    <xf numFmtId="0" fontId="33" fillId="0" borderId="0"/>
    <xf numFmtId="0" fontId="31" fillId="0" borderId="0"/>
    <xf numFmtId="0" fontId="41" fillId="0" borderId="0"/>
    <xf numFmtId="9" fontId="30" fillId="0" borderId="0" applyFont="0" applyFill="0" applyBorder="0" applyAlignment="0" applyProtection="0"/>
    <xf numFmtId="9" fontId="29" fillId="0" borderId="0" applyFont="0" applyFill="0" applyBorder="0" applyAlignment="0" applyProtection="0"/>
    <xf numFmtId="0" fontId="34" fillId="0" borderId="0"/>
    <xf numFmtId="43" fontId="29" fillId="0" borderId="0" applyFont="0" applyFill="0" applyBorder="0" applyAlignment="0" applyProtection="0"/>
    <xf numFmtId="43"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42" fillId="0" borderId="0"/>
    <xf numFmtId="0" fontId="29" fillId="0" borderId="0"/>
    <xf numFmtId="0" fontId="2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0" fillId="0" borderId="20" applyNumberFormat="0">
      <alignment horizontal="right" vertical="top"/>
    </xf>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42" fillId="0" borderId="0"/>
    <xf numFmtId="0" fontId="42" fillId="0" borderId="0"/>
    <xf numFmtId="0" fontId="42" fillId="0" borderId="0"/>
    <xf numFmtId="0" fontId="30" fillId="0" borderId="0"/>
    <xf numFmtId="168" fontId="30" fillId="0" borderId="0" applyFont="0" applyFill="0" applyBorder="0" applyAlignment="0" applyProtection="0"/>
    <xf numFmtId="0" fontId="30" fillId="0" borderId="0"/>
    <xf numFmtId="0" fontId="3" fillId="0" borderId="0"/>
    <xf numFmtId="164" fontId="2" fillId="2" borderId="6">
      <alignment horizontal="right" vertical="top" shrinkToFit="1"/>
    </xf>
    <xf numFmtId="0" fontId="2" fillId="0" borderId="6">
      <alignment vertical="top" wrapText="1"/>
    </xf>
    <xf numFmtId="1" fontId="3" fillId="0" borderId="6">
      <alignment horizontal="center" vertical="top" shrinkToFit="1"/>
    </xf>
  </cellStyleXfs>
  <cellXfs count="499">
    <xf numFmtId="0" fontId="0" fillId="0" borderId="0" xfId="0"/>
    <xf numFmtId="164" fontId="1"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1" fillId="0" borderId="1" xfId="0" applyFont="1" applyFill="1" applyBorder="1" applyAlignment="1">
      <alignment vertical="top" wrapText="1"/>
    </xf>
    <xf numFmtId="49" fontId="1" fillId="0" borderId="5" xfId="0" applyNumberFormat="1" applyFont="1" applyFill="1" applyBorder="1" applyAlignment="1">
      <alignment vertical="top"/>
    </xf>
    <xf numFmtId="0" fontId="1" fillId="0" borderId="5" xfId="0" applyFont="1" applyFill="1" applyBorder="1" applyAlignment="1">
      <alignment vertical="top" wrapText="1"/>
    </xf>
    <xf numFmtId="0" fontId="1" fillId="0" borderId="3" xfId="0" applyFont="1" applyFill="1" applyBorder="1" applyAlignment="1">
      <alignment vertical="top" wrapText="1"/>
    </xf>
    <xf numFmtId="49" fontId="1" fillId="0" borderId="0" xfId="0" applyNumberFormat="1" applyFont="1" applyFill="1" applyBorder="1" applyAlignment="1">
      <alignment horizontal="center" vertical="top"/>
    </xf>
    <xf numFmtId="49" fontId="1" fillId="0" borderId="0" xfId="0" applyNumberFormat="1" applyFont="1" applyFill="1" applyBorder="1" applyAlignment="1">
      <alignment vertical="top"/>
    </xf>
    <xf numFmtId="0" fontId="1" fillId="0" borderId="2" xfId="0" applyFont="1" applyFill="1" applyBorder="1" applyAlignment="1">
      <alignment vertical="top" wrapText="1"/>
    </xf>
    <xf numFmtId="49"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49" fontId="1" fillId="0" borderId="1" xfId="0" applyNumberFormat="1" applyFont="1" applyFill="1" applyBorder="1" applyAlignment="1">
      <alignment horizontal="center" vertical="top"/>
    </xf>
    <xf numFmtId="0" fontId="1" fillId="0" borderId="0" xfId="0" applyFont="1" applyFill="1"/>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165" fontId="0" fillId="0" borderId="0" xfId="0" applyNumberFormat="1" applyFill="1"/>
    <xf numFmtId="165" fontId="0" fillId="0" borderId="0" xfId="0" applyNumberFormat="1" applyFill="1" applyAlignment="1">
      <alignment wrapText="1"/>
    </xf>
    <xf numFmtId="165" fontId="8" fillId="0" borderId="0" xfId="0" applyNumberFormat="1" applyFont="1" applyFill="1"/>
    <xf numFmtId="165" fontId="8" fillId="0" borderId="0" xfId="0" applyNumberFormat="1" applyFont="1" applyFill="1" applyAlignment="1">
      <alignment wrapText="1"/>
    </xf>
    <xf numFmtId="165" fontId="0" fillId="0" borderId="0" xfId="0" applyNumberFormat="1" applyFill="1" applyAlignment="1">
      <alignment vertical="top" wrapText="1"/>
    </xf>
    <xf numFmtId="165" fontId="0" fillId="0" borderId="0" xfId="0" applyNumberFormat="1" applyFill="1" applyAlignment="1">
      <alignment vertical="top"/>
    </xf>
    <xf numFmtId="165" fontId="8" fillId="0" borderId="1" xfId="0" applyNumberFormat="1" applyFont="1" applyFill="1" applyBorder="1" applyAlignment="1">
      <alignment horizontal="center" wrapText="1"/>
    </xf>
    <xf numFmtId="165" fontId="8" fillId="0" borderId="1" xfId="0" applyNumberFormat="1" applyFont="1" applyFill="1" applyBorder="1" applyAlignment="1">
      <alignment vertical="top" wrapText="1"/>
    </xf>
    <xf numFmtId="165" fontId="9" fillId="0" borderId="0" xfId="0" applyNumberFormat="1" applyFont="1" applyFill="1"/>
    <xf numFmtId="165" fontId="8" fillId="0" borderId="0" xfId="0" applyNumberFormat="1" applyFont="1" applyFill="1" applyAlignment="1">
      <alignment vertical="top"/>
    </xf>
    <xf numFmtId="165" fontId="8" fillId="0" borderId="0" xfId="0" applyNumberFormat="1" applyFont="1" applyFill="1" applyAlignment="1">
      <alignment horizontal="center"/>
    </xf>
    <xf numFmtId="165" fontId="12" fillId="0" borderId="1" xfId="0" applyNumberFormat="1" applyFont="1" applyFill="1" applyBorder="1" applyAlignment="1">
      <alignment horizontal="center" vertical="top" wrapText="1"/>
    </xf>
    <xf numFmtId="165" fontId="12" fillId="0" borderId="1" xfId="0" applyNumberFormat="1" applyFont="1" applyFill="1" applyBorder="1" applyAlignment="1">
      <alignment horizontal="center" vertical="top"/>
    </xf>
    <xf numFmtId="165" fontId="13" fillId="0" borderId="10" xfId="0" applyNumberFormat="1" applyFont="1" applyFill="1" applyBorder="1" applyAlignment="1">
      <alignment vertical="top"/>
    </xf>
    <xf numFmtId="0" fontId="14" fillId="0" borderId="0" xfId="0" applyFont="1" applyFill="1"/>
    <xf numFmtId="165" fontId="14" fillId="0" borderId="0" xfId="0" applyNumberFormat="1" applyFont="1" applyFill="1"/>
    <xf numFmtId="0" fontId="17" fillId="0" borderId="0" xfId="0" applyFont="1" applyFill="1"/>
    <xf numFmtId="2" fontId="17" fillId="0" borderId="0" xfId="0" applyNumberFormat="1" applyFont="1" applyFill="1" applyAlignment="1">
      <alignment wrapText="1"/>
    </xf>
    <xf numFmtId="0" fontId="17" fillId="0" borderId="0" xfId="0" applyFont="1" applyFill="1" applyAlignment="1">
      <alignment wrapText="1"/>
    </xf>
    <xf numFmtId="0" fontId="20" fillId="0" borderId="0" xfId="0" applyFont="1" applyFill="1"/>
    <xf numFmtId="0" fontId="8" fillId="0" borderId="0" xfId="0" applyFont="1" applyFill="1"/>
    <xf numFmtId="4" fontId="8" fillId="0" borderId="0" xfId="0" applyNumberFormat="1" applyFont="1" applyFill="1" applyAlignment="1">
      <alignment horizontal="center" vertical="top" wrapText="1"/>
    </xf>
    <xf numFmtId="0" fontId="8" fillId="0" borderId="0" xfId="0" applyFont="1" applyFill="1" applyAlignment="1">
      <alignment horizontal="justify"/>
    </xf>
    <xf numFmtId="2" fontId="8" fillId="0" borderId="0" xfId="0" applyNumberFormat="1" applyFont="1" applyFill="1" applyAlignment="1">
      <alignment wrapText="1"/>
    </xf>
    <xf numFmtId="0" fontId="8" fillId="0" borderId="0" xfId="0" applyFont="1" applyFill="1" applyAlignment="1">
      <alignment wrapText="1"/>
    </xf>
    <xf numFmtId="0" fontId="24" fillId="0" borderId="7" xfId="0" applyFont="1" applyFill="1" applyBorder="1" applyAlignment="1">
      <alignment vertical="top" wrapText="1"/>
    </xf>
    <xf numFmtId="0" fontId="24" fillId="0" borderId="11" xfId="0" applyFont="1" applyFill="1" applyBorder="1" applyAlignment="1">
      <alignment vertical="top" wrapText="1"/>
    </xf>
    <xf numFmtId="0" fontId="24" fillId="0" borderId="0" xfId="0" applyFont="1" applyFill="1"/>
    <xf numFmtId="49" fontId="24" fillId="0" borderId="1" xfId="0" applyNumberFormat="1" applyFont="1" applyFill="1" applyBorder="1" applyAlignment="1">
      <alignment horizontal="center" vertical="top"/>
    </xf>
    <xf numFmtId="49" fontId="24" fillId="0" borderId="1" xfId="0" applyNumberFormat="1" applyFont="1" applyFill="1" applyBorder="1" applyAlignment="1">
      <alignment horizontal="center" vertical="top" wrapText="1"/>
    </xf>
    <xf numFmtId="49" fontId="25" fillId="0" borderId="1" xfId="0" applyNumberFormat="1" applyFont="1" applyFill="1" applyBorder="1" applyAlignment="1">
      <alignment horizontal="center" vertical="top"/>
    </xf>
    <xf numFmtId="0" fontId="25" fillId="0" borderId="1" xfId="0" applyFont="1" applyFill="1" applyBorder="1" applyAlignment="1">
      <alignment horizontal="center" vertical="top"/>
    </xf>
    <xf numFmtId="49" fontId="25" fillId="0" borderId="1" xfId="0" applyNumberFormat="1" applyFont="1" applyFill="1" applyBorder="1" applyAlignment="1">
      <alignment horizontal="center" vertical="top" wrapText="1"/>
    </xf>
    <xf numFmtId="0" fontId="25" fillId="0" borderId="1" xfId="0" applyFont="1" applyFill="1" applyBorder="1" applyAlignment="1">
      <alignment vertical="top" wrapText="1"/>
    </xf>
    <xf numFmtId="0" fontId="26" fillId="0" borderId="1" xfId="0" applyFont="1" applyFill="1" applyBorder="1" applyAlignment="1">
      <alignment horizontal="center" vertical="top" wrapText="1"/>
    </xf>
    <xf numFmtId="4" fontId="25" fillId="0" borderId="0" xfId="0" applyNumberFormat="1" applyFont="1" applyFill="1" applyAlignment="1">
      <alignment horizontal="center" vertical="top" wrapText="1"/>
    </xf>
    <xf numFmtId="49" fontId="25" fillId="0" borderId="0" xfId="0" applyNumberFormat="1" applyFont="1" applyFill="1"/>
    <xf numFmtId="0" fontId="25" fillId="0" borderId="0" xfId="0" applyFont="1" applyFill="1" applyAlignment="1">
      <alignment wrapText="1"/>
    </xf>
    <xf numFmtId="0" fontId="8" fillId="0" borderId="0" xfId="0" applyFont="1" applyFill="1" applyAlignment="1">
      <alignment vertical="top"/>
    </xf>
    <xf numFmtId="0" fontId="25" fillId="0" borderId="0" xfId="0" applyFont="1" applyFill="1" applyAlignment="1">
      <alignment vertical="top"/>
    </xf>
    <xf numFmtId="2" fontId="8" fillId="0" borderId="0" xfId="0" applyNumberFormat="1" applyFont="1" applyFill="1" applyAlignment="1">
      <alignment vertical="top" wrapText="1"/>
    </xf>
    <xf numFmtId="2" fontId="25" fillId="0" borderId="1" xfId="0" applyNumberFormat="1" applyFont="1" applyFill="1" applyBorder="1" applyAlignment="1">
      <alignment vertical="top" wrapText="1"/>
    </xf>
    <xf numFmtId="2" fontId="25" fillId="0" borderId="0" xfId="0" applyNumberFormat="1" applyFont="1" applyFill="1" applyAlignment="1">
      <alignment vertical="top" wrapText="1"/>
    </xf>
    <xf numFmtId="0" fontId="22" fillId="0" borderId="1" xfId="0" applyFont="1" applyFill="1" applyBorder="1" applyAlignment="1">
      <alignment horizontal="left" vertical="top" wrapText="1"/>
    </xf>
    <xf numFmtId="164" fontId="17" fillId="0" borderId="0" xfId="0" applyNumberFormat="1" applyFont="1" applyFill="1"/>
    <xf numFmtId="0" fontId="14" fillId="0" borderId="0" xfId="16" applyFont="1"/>
    <xf numFmtId="0" fontId="14" fillId="0" borderId="0" xfId="16" applyFont="1" applyAlignment="1">
      <alignment horizontal="justify"/>
    </xf>
    <xf numFmtId="0" fontId="14" fillId="0" borderId="0" xfId="16" applyFont="1" applyAlignment="1"/>
    <xf numFmtId="0" fontId="14" fillId="0" borderId="1" xfId="16" applyFont="1" applyBorder="1" applyAlignment="1">
      <alignment horizontal="center" vertical="top" wrapText="1"/>
    </xf>
    <xf numFmtId="0" fontId="14" fillId="0" borderId="1" xfId="16" applyFont="1" applyBorder="1" applyAlignment="1">
      <alignment horizontal="left" vertical="top" wrapText="1"/>
    </xf>
    <xf numFmtId="0" fontId="14" fillId="0" borderId="1" xfId="16" applyFont="1" applyBorder="1" applyAlignment="1">
      <alignment horizontal="center" vertical="top"/>
    </xf>
    <xf numFmtId="0" fontId="4" fillId="0" borderId="1" xfId="0" applyFont="1" applyFill="1" applyBorder="1" applyAlignment="1">
      <alignment horizontal="left" vertical="top" wrapText="1"/>
    </xf>
    <xf numFmtId="14" fontId="14" fillId="0" borderId="1" xfId="16" applyNumberFormat="1" applyFont="1" applyBorder="1" applyAlignment="1">
      <alignment horizontal="center" vertical="top" wrapText="1"/>
    </xf>
    <xf numFmtId="14" fontId="14" fillId="0" borderId="1" xfId="16" applyNumberFormat="1" applyFont="1" applyBorder="1" applyAlignment="1">
      <alignment horizontal="center" vertical="top"/>
    </xf>
    <xf numFmtId="0" fontId="4" fillId="0" borderId="1" xfId="0" applyFont="1" applyFill="1" applyBorder="1" applyAlignment="1">
      <alignment vertical="top" wrapText="1"/>
    </xf>
    <xf numFmtId="4" fontId="25" fillId="0" borderId="1" xfId="0" applyNumberFormat="1" applyFont="1" applyFill="1" applyBorder="1" applyAlignment="1">
      <alignment horizontal="center" vertical="top"/>
    </xf>
    <xf numFmtId="49" fontId="25" fillId="0" borderId="0" xfId="0" applyNumberFormat="1" applyFont="1" applyFill="1" applyBorder="1" applyAlignment="1">
      <alignment horizontal="center" vertical="top"/>
    </xf>
    <xf numFmtId="0" fontId="25" fillId="0" borderId="0" xfId="0" applyFont="1" applyFill="1" applyBorder="1" applyAlignment="1">
      <alignment horizontal="center" vertical="top"/>
    </xf>
    <xf numFmtId="0" fontId="25" fillId="0" borderId="0" xfId="0" applyFont="1" applyFill="1" applyBorder="1" applyAlignment="1">
      <alignment horizontal="justify" vertical="top"/>
    </xf>
    <xf numFmtId="0" fontId="25" fillId="0" borderId="0" xfId="0" applyFont="1" applyFill="1" applyBorder="1" applyAlignment="1">
      <alignment horizontal="center" vertical="top" wrapText="1"/>
    </xf>
    <xf numFmtId="165" fontId="25" fillId="0" borderId="0" xfId="0" applyNumberFormat="1" applyFont="1" applyFill="1" applyBorder="1" applyAlignment="1">
      <alignment horizontal="center" vertical="top"/>
    </xf>
    <xf numFmtId="165" fontId="25" fillId="0" borderId="0" xfId="0" applyNumberFormat="1" applyFont="1" applyFill="1" applyBorder="1" applyAlignment="1">
      <alignment horizontal="center" vertical="top" wrapText="1"/>
    </xf>
    <xf numFmtId="49" fontId="25" fillId="0" borderId="0" xfId="0" applyNumberFormat="1" applyFont="1" applyFill="1" applyBorder="1" applyAlignment="1">
      <alignment horizontal="center" vertical="top" wrapText="1"/>
    </xf>
    <xf numFmtId="2" fontId="25" fillId="0" borderId="0" xfId="0" applyNumberFormat="1" applyFont="1" applyFill="1" applyBorder="1" applyAlignment="1">
      <alignment vertical="top" wrapText="1"/>
    </xf>
    <xf numFmtId="0" fontId="25" fillId="0" borderId="0" xfId="0" applyFont="1" applyFill="1"/>
    <xf numFmtId="0" fontId="19" fillId="0" borderId="0" xfId="0" applyFont="1" applyFill="1"/>
    <xf numFmtId="0" fontId="8" fillId="0" borderId="1" xfId="0" applyFont="1" applyFill="1" applyBorder="1" applyAlignment="1">
      <alignment horizontal="center" vertical="top"/>
    </xf>
    <xf numFmtId="0" fontId="6" fillId="0" borderId="1" xfId="0" applyNumberFormat="1" applyFont="1" applyFill="1" applyBorder="1" applyAlignment="1">
      <alignment horizontal="left" vertical="top" wrapText="1"/>
    </xf>
    <xf numFmtId="0" fontId="25" fillId="0" borderId="14" xfId="0" applyFont="1" applyFill="1" applyBorder="1" applyAlignment="1"/>
    <xf numFmtId="164" fontId="20" fillId="0" borderId="0" xfId="0" applyNumberFormat="1" applyFont="1" applyFill="1"/>
    <xf numFmtId="0" fontId="7" fillId="0" borderId="6" xfId="10" applyNumberFormat="1" applyFont="1" applyFill="1" applyProtection="1">
      <alignment vertical="top" wrapText="1"/>
    </xf>
    <xf numFmtId="49" fontId="1" fillId="0" borderId="2" xfId="0" applyNumberFormat="1" applyFont="1" applyFill="1" applyBorder="1" applyAlignment="1">
      <alignment vertical="top"/>
    </xf>
    <xf numFmtId="49" fontId="1" fillId="0" borderId="3" xfId="0" applyNumberFormat="1" applyFont="1" applyFill="1" applyBorder="1" applyAlignment="1">
      <alignment vertical="top"/>
    </xf>
    <xf numFmtId="49" fontId="1" fillId="0" borderId="9" xfId="0" applyNumberFormat="1" applyFont="1" applyFill="1" applyBorder="1" applyAlignment="1">
      <alignment vertical="top"/>
    </xf>
    <xf numFmtId="49" fontId="1" fillId="0" borderId="22" xfId="0" applyNumberFormat="1" applyFont="1" applyFill="1" applyBorder="1" applyAlignment="1">
      <alignment vertical="top"/>
    </xf>
    <xf numFmtId="49" fontId="1" fillId="0" borderId="24" xfId="0" applyNumberFormat="1" applyFont="1" applyFill="1" applyBorder="1" applyAlignment="1">
      <alignment vertical="top"/>
    </xf>
    <xf numFmtId="0" fontId="27" fillId="0" borderId="1" xfId="0" applyFont="1" applyFill="1" applyBorder="1" applyAlignment="1">
      <alignment vertical="top" wrapText="1"/>
    </xf>
    <xf numFmtId="0" fontId="45" fillId="0" borderId="6" xfId="10" applyNumberFormat="1" applyFont="1" applyFill="1" applyProtection="1">
      <alignment vertical="top" wrapText="1"/>
    </xf>
    <xf numFmtId="49" fontId="6" fillId="0" borderId="1" xfId="0" applyNumberFormat="1" applyFont="1" applyFill="1" applyBorder="1" applyAlignment="1">
      <alignment horizontal="center" vertical="top"/>
    </xf>
    <xf numFmtId="49" fontId="1" fillId="0" borderId="1" xfId="0" applyNumberFormat="1" applyFont="1" applyFill="1" applyBorder="1" applyAlignment="1">
      <alignment vertical="top"/>
    </xf>
    <xf numFmtId="0" fontId="6" fillId="0" borderId="6" xfId="10" applyNumberFormat="1" applyFont="1" applyFill="1" applyAlignment="1" applyProtection="1">
      <alignment vertical="top" wrapText="1"/>
    </xf>
    <xf numFmtId="0" fontId="7" fillId="0" borderId="6" xfId="10" applyNumberFormat="1" applyFont="1" applyFill="1" applyAlignment="1" applyProtection="1">
      <alignment vertical="top" wrapText="1"/>
    </xf>
    <xf numFmtId="49" fontId="1" fillId="0" borderId="10" xfId="0" applyNumberFormat="1" applyFont="1" applyFill="1" applyBorder="1" applyAlignment="1">
      <alignment vertical="top"/>
    </xf>
    <xf numFmtId="0" fontId="25" fillId="0" borderId="0" xfId="0" applyFont="1" applyFill="1" applyAlignment="1">
      <alignment horizontal="center" vertical="top"/>
    </xf>
    <xf numFmtId="0" fontId="20" fillId="0" borderId="1" xfId="0" applyFont="1" applyFill="1" applyBorder="1" applyAlignment="1">
      <alignment vertical="top" wrapText="1"/>
    </xf>
    <xf numFmtId="0" fontId="20" fillId="0" borderId="1" xfId="0" applyFont="1" applyFill="1" applyBorder="1" applyAlignment="1">
      <alignment horizontal="center" vertical="top" wrapText="1"/>
    </xf>
    <xf numFmtId="0" fontId="46" fillId="0" borderId="8" xfId="0" applyFont="1" applyFill="1" applyBorder="1" applyAlignment="1">
      <alignment horizontal="center" vertical="top" wrapText="1"/>
    </xf>
    <xf numFmtId="0" fontId="8" fillId="0" borderId="0" xfId="0" applyFont="1" applyFill="1" applyAlignment="1">
      <alignment horizontal="center" vertical="top"/>
    </xf>
    <xf numFmtId="2" fontId="25" fillId="0" borderId="1" xfId="0" applyNumberFormat="1" applyFont="1" applyFill="1" applyBorder="1" applyAlignment="1">
      <alignment horizontal="left" wrapText="1"/>
    </xf>
    <xf numFmtId="4" fontId="25" fillId="0" borderId="1" xfId="0" applyNumberFormat="1" applyFont="1" applyFill="1" applyBorder="1" applyAlignment="1">
      <alignment horizontal="center" vertical="top" wrapText="1"/>
    </xf>
    <xf numFmtId="0" fontId="25" fillId="0" borderId="1" xfId="0" applyFont="1" applyFill="1" applyBorder="1" applyAlignment="1">
      <alignment horizontal="justify" vertical="top"/>
    </xf>
    <xf numFmtId="0" fontId="25" fillId="0" borderId="1" xfId="0" applyFont="1" applyFill="1" applyBorder="1" applyAlignment="1">
      <alignment horizontal="center" vertical="top" wrapText="1"/>
    </xf>
    <xf numFmtId="165" fontId="25" fillId="0" borderId="1" xfId="0" applyNumberFormat="1" applyFont="1" applyFill="1" applyBorder="1" applyAlignment="1">
      <alignment horizontal="center" vertical="top"/>
    </xf>
    <xf numFmtId="165" fontId="25" fillId="0" borderId="1" xfId="0" applyNumberFormat="1" applyFont="1" applyFill="1" applyBorder="1" applyAlignment="1">
      <alignment horizontal="center" vertical="top" wrapText="1"/>
    </xf>
    <xf numFmtId="2" fontId="25" fillId="0" borderId="1" xfId="0" applyNumberFormat="1" applyFont="1" applyFill="1" applyBorder="1" applyAlignment="1">
      <alignment horizontal="left" vertical="top" wrapText="1"/>
    </xf>
    <xf numFmtId="164" fontId="25" fillId="0" borderId="1" xfId="0" applyNumberFormat="1" applyFont="1" applyFill="1" applyBorder="1" applyAlignment="1">
      <alignment horizontal="center" vertical="top"/>
    </xf>
    <xf numFmtId="0" fontId="17"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1" xfId="0" applyFont="1" applyFill="1" applyBorder="1" applyAlignment="1">
      <alignment horizontal="justify" vertical="top" wrapText="1"/>
    </xf>
    <xf numFmtId="2" fontId="8" fillId="0" borderId="1" xfId="0" applyNumberFormat="1" applyFont="1" applyFill="1" applyBorder="1" applyAlignment="1">
      <alignment horizontal="justify" vertical="top" wrapText="1"/>
    </xf>
    <xf numFmtId="49" fontId="25" fillId="0" borderId="1" xfId="0" applyNumberFormat="1" applyFont="1" applyFill="1" applyBorder="1" applyAlignment="1">
      <alignment vertical="top" wrapText="1"/>
    </xf>
    <xf numFmtId="0" fontId="1" fillId="0" borderId="16" xfId="0" applyFont="1" applyFill="1" applyBorder="1" applyAlignment="1">
      <alignment horizontal="left" vertical="top" wrapText="1"/>
    </xf>
    <xf numFmtId="0" fontId="6" fillId="0" borderId="7" xfId="0" applyFont="1" applyFill="1" applyBorder="1" applyAlignment="1">
      <alignment horizontal="left" vertical="top" wrapText="1"/>
    </xf>
    <xf numFmtId="0" fontId="7" fillId="0" borderId="1" xfId="0" applyFont="1" applyFill="1" applyBorder="1" applyAlignment="1">
      <alignment horizontal="left" vertical="top" wrapText="1"/>
    </xf>
    <xf numFmtId="0" fontId="1" fillId="0" borderId="0" xfId="0" applyFont="1" applyFill="1" applyAlignment="1">
      <alignment horizontal="center" vertical="top" wrapText="1"/>
    </xf>
    <xf numFmtId="0" fontId="1" fillId="0" borderId="0" xfId="0" applyFont="1" applyFill="1" applyAlignment="1">
      <alignment horizontal="right" vertical="top" wrapText="1"/>
    </xf>
    <xf numFmtId="0" fontId="6" fillId="0" borderId="0" xfId="0" applyFont="1" applyFill="1" applyAlignment="1">
      <alignment horizontal="left" vertical="top" wrapText="1"/>
    </xf>
    <xf numFmtId="0" fontId="27" fillId="0" borderId="1" xfId="0" applyFont="1" applyFill="1" applyBorder="1" applyAlignment="1">
      <alignment horizontal="left" vertical="top" wrapText="1"/>
    </xf>
    <xf numFmtId="0" fontId="6" fillId="0" borderId="0"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49" fontId="1" fillId="0" borderId="8" xfId="0" applyNumberFormat="1" applyFont="1" applyFill="1" applyBorder="1" applyAlignment="1">
      <alignment horizontal="left" vertical="top" wrapText="1"/>
    </xf>
    <xf numFmtId="0" fontId="14" fillId="0" borderId="1" xfId="16" applyFont="1" applyBorder="1" applyAlignment="1">
      <alignment vertical="top" wrapText="1"/>
    </xf>
    <xf numFmtId="2" fontId="14" fillId="0" borderId="1" xfId="16" applyNumberFormat="1" applyFont="1" applyBorder="1" applyAlignment="1">
      <alignment horizontal="left" vertical="top" wrapText="1"/>
    </xf>
    <xf numFmtId="0" fontId="20" fillId="0" borderId="0" xfId="0" applyFont="1" applyFill="1" applyAlignment="1"/>
    <xf numFmtId="49" fontId="47" fillId="0" borderId="0" xfId="0" applyNumberFormat="1" applyFont="1" applyFill="1" applyBorder="1" applyAlignment="1" applyProtection="1"/>
    <xf numFmtId="0" fontId="47" fillId="0" borderId="0" xfId="0" applyNumberFormat="1" applyFont="1" applyFill="1" applyBorder="1" applyAlignment="1" applyProtection="1"/>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center" vertical="top"/>
    </xf>
    <xf numFmtId="165" fontId="47" fillId="0" borderId="0" xfId="0" applyNumberFormat="1" applyFont="1" applyFill="1" applyBorder="1" applyAlignment="1" applyProtection="1">
      <alignment horizontal="right" vertical="top"/>
    </xf>
    <xf numFmtId="0" fontId="18" fillId="0" borderId="1" xfId="0" applyNumberFormat="1" applyFont="1" applyFill="1" applyBorder="1" applyAlignment="1" applyProtection="1">
      <alignment horizontal="center" vertical="top" wrapText="1"/>
    </xf>
    <xf numFmtId="0" fontId="19" fillId="0" borderId="0" xfId="0" applyNumberFormat="1" applyFont="1" applyFill="1" applyBorder="1" applyAlignment="1" applyProtection="1"/>
    <xf numFmtId="49" fontId="18" fillId="0" borderId="1" xfId="0" applyNumberFormat="1" applyFont="1" applyFill="1" applyBorder="1" applyAlignment="1" applyProtection="1">
      <alignment horizontal="center" vertical="top"/>
    </xf>
    <xf numFmtId="0" fontId="18" fillId="0" borderId="1" xfId="0" applyNumberFormat="1" applyFont="1" applyFill="1" applyBorder="1" applyAlignment="1" applyProtection="1">
      <alignment horizontal="center" vertical="top"/>
    </xf>
    <xf numFmtId="0" fontId="18" fillId="0" borderId="1"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top"/>
    </xf>
    <xf numFmtId="0" fontId="19" fillId="0" borderId="2" xfId="0" applyNumberFormat="1" applyFont="1" applyFill="1" applyBorder="1" applyAlignment="1" applyProtection="1">
      <alignment horizontal="center" vertical="top" wrapText="1"/>
    </xf>
    <xf numFmtId="164" fontId="19" fillId="0" borderId="1" xfId="0" applyNumberFormat="1" applyFont="1" applyFill="1" applyBorder="1" applyAlignment="1" applyProtection="1">
      <alignment horizontal="right" vertical="top"/>
    </xf>
    <xf numFmtId="49" fontId="19" fillId="0" borderId="2" xfId="0" applyNumberFormat="1" applyFont="1" applyFill="1" applyBorder="1" applyAlignment="1" applyProtection="1">
      <alignment horizontal="center" vertical="top" wrapText="1"/>
    </xf>
    <xf numFmtId="0" fontId="19" fillId="0" borderId="2" xfId="0" applyNumberFormat="1" applyFont="1" applyFill="1" applyBorder="1" applyAlignment="1" applyProtection="1">
      <alignment vertical="top" wrapText="1"/>
    </xf>
    <xf numFmtId="0" fontId="19" fillId="0" borderId="1" xfId="0" applyNumberFormat="1" applyFont="1" applyFill="1" applyBorder="1" applyAlignment="1" applyProtection="1">
      <alignment vertical="top" wrapText="1"/>
    </xf>
    <xf numFmtId="0" fontId="19" fillId="0" borderId="1" xfId="0" applyNumberFormat="1" applyFont="1" applyFill="1" applyBorder="1" applyAlignment="1" applyProtection="1">
      <alignment horizontal="center" vertical="top" wrapText="1"/>
    </xf>
    <xf numFmtId="49" fontId="19" fillId="0" borderId="5" xfId="0" applyNumberFormat="1" applyFont="1" applyFill="1" applyBorder="1" applyAlignment="1" applyProtection="1">
      <alignment horizontal="center" vertical="top"/>
    </xf>
    <xf numFmtId="49" fontId="19" fillId="0" borderId="5" xfId="0" applyNumberFormat="1" applyFont="1" applyFill="1" applyBorder="1" applyAlignment="1" applyProtection="1">
      <alignment horizontal="center" vertical="top" wrapText="1"/>
    </xf>
    <xf numFmtId="0" fontId="19" fillId="0" borderId="1" xfId="0" applyNumberFormat="1" applyFont="1" applyFill="1" applyBorder="1" applyAlignment="1" applyProtection="1">
      <alignment horizontal="left" vertical="top" wrapText="1"/>
    </xf>
    <xf numFmtId="0" fontId="19" fillId="0" borderId="3" xfId="0" applyNumberFormat="1" applyFont="1" applyFill="1" applyBorder="1" applyAlignment="1" applyProtection="1">
      <alignment horizontal="center" vertical="top" wrapText="1"/>
    </xf>
    <xf numFmtId="49" fontId="19" fillId="0" borderId="3" xfId="0" applyNumberFormat="1" applyFont="1" applyFill="1" applyBorder="1" applyAlignment="1" applyProtection="1">
      <alignment horizontal="center" vertical="top"/>
    </xf>
    <xf numFmtId="49" fontId="19" fillId="0" borderId="3" xfId="0" applyNumberFormat="1" applyFont="1" applyFill="1" applyBorder="1" applyAlignment="1" applyProtection="1">
      <alignment horizontal="center" vertical="top" wrapText="1"/>
    </xf>
    <xf numFmtId="0" fontId="19" fillId="0" borderId="5" xfId="0" applyNumberFormat="1" applyFont="1" applyFill="1" applyBorder="1" applyAlignment="1" applyProtection="1">
      <alignment horizontal="left" vertical="top" wrapText="1"/>
    </xf>
    <xf numFmtId="49" fontId="19" fillId="0" borderId="14" xfId="0" applyNumberFormat="1" applyFont="1" applyFill="1" applyBorder="1" applyAlignment="1" applyProtection="1">
      <alignment horizontal="center" vertical="top" wrapText="1"/>
    </xf>
    <xf numFmtId="0" fontId="19" fillId="0" borderId="1" xfId="0" applyNumberFormat="1" applyFont="1" applyFill="1" applyBorder="1" applyAlignment="1" applyProtection="1">
      <alignment horizontal="center" vertical="top"/>
    </xf>
    <xf numFmtId="49" fontId="19" fillId="0" borderId="0" xfId="0" applyNumberFormat="1" applyFont="1" applyFill="1" applyBorder="1" applyAlignment="1" applyProtection="1">
      <alignment horizontal="center" vertical="top"/>
    </xf>
    <xf numFmtId="49" fontId="19" fillId="0" borderId="5" xfId="0" applyNumberFormat="1" applyFont="1" applyFill="1" applyBorder="1" applyAlignment="1" applyProtection="1">
      <alignment vertical="top"/>
    </xf>
    <xf numFmtId="0" fontId="19" fillId="0" borderId="14" xfId="0" applyNumberFormat="1" applyFont="1" applyFill="1" applyBorder="1" applyAlignment="1" applyProtection="1"/>
    <xf numFmtId="0" fontId="19" fillId="0" borderId="26" xfId="0" applyNumberFormat="1" applyFont="1" applyFill="1" applyBorder="1" applyAlignment="1" applyProtection="1">
      <alignment horizontal="left" vertical="top" wrapText="1"/>
    </xf>
    <xf numFmtId="0" fontId="19" fillId="0" borderId="14" xfId="0" applyNumberFormat="1" applyFont="1" applyFill="1" applyBorder="1" applyAlignment="1" applyProtection="1">
      <alignment horizontal="left" vertical="top" wrapText="1"/>
    </xf>
    <xf numFmtId="49" fontId="19" fillId="0" borderId="3" xfId="0" applyNumberFormat="1" applyFont="1" applyFill="1" applyBorder="1" applyAlignment="1" applyProtection="1">
      <alignment vertical="top"/>
    </xf>
    <xf numFmtId="0" fontId="19" fillId="0" borderId="16" xfId="0" applyNumberFormat="1" applyFont="1" applyFill="1" applyBorder="1" applyAlignment="1" applyProtection="1"/>
    <xf numFmtId="0" fontId="48" fillId="0" borderId="1" xfId="0" applyNumberFormat="1" applyFont="1" applyFill="1" applyBorder="1" applyAlignment="1" applyProtection="1">
      <alignment horizontal="left" vertical="top" wrapText="1"/>
    </xf>
    <xf numFmtId="0" fontId="19" fillId="0" borderId="1" xfId="0" applyNumberFormat="1" applyFont="1" applyFill="1" applyBorder="1" applyAlignment="1" applyProtection="1">
      <alignment horizontal="left" vertical="top"/>
    </xf>
    <xf numFmtId="0" fontId="49" fillId="0" borderId="0" xfId="0" applyNumberFormat="1" applyFont="1" applyFill="1" applyBorder="1" applyAlignment="1" applyProtection="1"/>
    <xf numFmtId="49" fontId="19" fillId="0" borderId="1" xfId="0" applyNumberFormat="1" applyFont="1" applyFill="1" applyBorder="1" applyAlignment="1" applyProtection="1">
      <alignment vertical="top"/>
    </xf>
    <xf numFmtId="0" fontId="19" fillId="0" borderId="1" xfId="0" applyNumberFormat="1" applyFont="1" applyFill="1" applyBorder="1" applyAlignment="1" applyProtection="1"/>
    <xf numFmtId="49" fontId="19" fillId="0" borderId="2" xfId="0" applyNumberFormat="1" applyFont="1" applyFill="1" applyBorder="1" applyAlignment="1" applyProtection="1">
      <alignment vertical="top"/>
    </xf>
    <xf numFmtId="0" fontId="19" fillId="0" borderId="2" xfId="0" applyNumberFormat="1" applyFont="1" applyFill="1" applyBorder="1" applyAlignment="1" applyProtection="1"/>
    <xf numFmtId="0" fontId="48" fillId="0" borderId="2" xfId="0" applyNumberFormat="1" applyFont="1" applyFill="1" applyBorder="1" applyAlignment="1" applyProtection="1">
      <alignment horizontal="left" vertical="top" wrapText="1"/>
    </xf>
    <xf numFmtId="0" fontId="14" fillId="0" borderId="27" xfId="0" applyFont="1" applyFill="1" applyBorder="1" applyAlignment="1">
      <alignment vertical="top" wrapText="1"/>
    </xf>
    <xf numFmtId="0" fontId="14" fillId="0" borderId="1" xfId="0" applyFont="1" applyFill="1" applyBorder="1" applyAlignment="1">
      <alignment vertical="top" wrapText="1"/>
    </xf>
    <xf numFmtId="0" fontId="14" fillId="0" borderId="1" xfId="0" applyFont="1" applyFill="1" applyBorder="1" applyAlignment="1">
      <alignment wrapText="1"/>
    </xf>
    <xf numFmtId="0" fontId="47" fillId="0" borderId="0" xfId="0" applyNumberFormat="1" applyFont="1" applyFill="1" applyBorder="1" applyAlignment="1" applyProtection="1">
      <alignment horizontal="left" vertical="top"/>
    </xf>
    <xf numFmtId="0" fontId="47" fillId="0" borderId="0" xfId="0" applyNumberFormat="1" applyFont="1" applyFill="1" applyBorder="1" applyAlignment="1" applyProtection="1">
      <alignment horizontal="left"/>
    </xf>
    <xf numFmtId="0" fontId="47" fillId="0" borderId="0" xfId="0" applyNumberFormat="1" applyFont="1" applyFill="1" applyBorder="1" applyAlignment="1" applyProtection="1">
      <alignment horizontal="center" vertical="top"/>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64" fontId="6"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lignment horizontal="left" vertical="top"/>
    </xf>
    <xf numFmtId="0" fontId="6" fillId="0" borderId="27" xfId="10" applyNumberFormat="1" applyFont="1" applyFill="1" applyBorder="1" applyAlignment="1" applyProtection="1">
      <alignment horizontal="left" vertical="top" wrapText="1"/>
    </xf>
    <xf numFmtId="0" fontId="6" fillId="0" borderId="0" xfId="0" applyFont="1" applyFill="1" applyAlignment="1">
      <alignment horizontal="center" vertical="top" wrapText="1"/>
    </xf>
    <xf numFmtId="164" fontId="6" fillId="0" borderId="1" xfId="0" applyNumberFormat="1" applyFont="1" applyFill="1" applyBorder="1" applyAlignment="1">
      <alignment horizontal="right" vertical="top" wrapText="1"/>
    </xf>
    <xf numFmtId="0" fontId="6" fillId="0" borderId="8" xfId="0" applyFont="1" applyFill="1" applyBorder="1" applyAlignment="1">
      <alignment horizontal="left" vertical="top" wrapText="1"/>
    </xf>
    <xf numFmtId="1" fontId="6" fillId="0" borderId="1" xfId="6" applyNumberFormat="1" applyFont="1" applyFill="1" applyBorder="1" applyAlignment="1" applyProtection="1">
      <alignment horizontal="center" vertical="top" shrinkToFit="1"/>
    </xf>
    <xf numFmtId="49" fontId="6" fillId="0" borderId="1" xfId="6" applyNumberFormat="1" applyFont="1" applyFill="1" applyBorder="1" applyAlignment="1" applyProtection="1">
      <alignment horizontal="center" vertical="top" wrapText="1" shrinkToFit="1"/>
    </xf>
    <xf numFmtId="164" fontId="6" fillId="0" borderId="1" xfId="0" applyNumberFormat="1" applyFont="1" applyFill="1" applyBorder="1" applyAlignment="1" applyProtection="1">
      <alignment horizontal="right" vertical="top"/>
      <protection locked="0"/>
    </xf>
    <xf numFmtId="0" fontId="6" fillId="0" borderId="1" xfId="0" applyFont="1" applyFill="1" applyBorder="1" applyAlignment="1">
      <alignment horizontal="center" vertical="top"/>
    </xf>
    <xf numFmtId="49" fontId="6" fillId="0" borderId="1" xfId="0" applyNumberFormat="1" applyFont="1" applyFill="1" applyBorder="1" applyAlignment="1">
      <alignment horizontal="center" vertical="top" wrapText="1"/>
    </xf>
    <xf numFmtId="164" fontId="14" fillId="0" borderId="6" xfId="121" applyNumberFormat="1" applyFont="1" applyFill="1" applyAlignment="1" applyProtection="1">
      <alignment horizontal="right" vertical="top" wrapText="1" shrinkToFit="1"/>
    </xf>
    <xf numFmtId="0" fontId="6" fillId="0" borderId="2" xfId="0" applyFont="1" applyFill="1" applyBorder="1" applyAlignment="1">
      <alignment horizontal="center" vertical="top"/>
    </xf>
    <xf numFmtId="49" fontId="6" fillId="0" borderId="2" xfId="0" applyNumberFormat="1" applyFont="1" applyFill="1" applyBorder="1" applyAlignment="1">
      <alignment horizontal="center" vertical="top" wrapText="1"/>
    </xf>
    <xf numFmtId="3" fontId="6" fillId="0" borderId="1" xfId="0"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1" fontId="6" fillId="0" borderId="1" xfId="2" applyNumberFormat="1" applyFont="1" applyFill="1" applyBorder="1" applyAlignment="1" applyProtection="1">
      <alignment horizontal="center" vertical="top" wrapText="1" shrinkToFit="1"/>
    </xf>
    <xf numFmtId="0" fontId="6" fillId="0" borderId="6" xfId="10" applyNumberFormat="1" applyFont="1" applyFill="1" applyAlignment="1" applyProtection="1">
      <alignment horizontal="left" vertical="top" wrapText="1"/>
    </xf>
    <xf numFmtId="1" fontId="6" fillId="0" borderId="6" xfId="6" applyNumberFormat="1" applyFont="1" applyFill="1" applyAlignment="1" applyProtection="1">
      <alignment horizontal="center" vertical="top" shrinkToFit="1"/>
    </xf>
    <xf numFmtId="0" fontId="6" fillId="0" borderId="1" xfId="0" applyFont="1" applyFill="1" applyBorder="1" applyAlignment="1">
      <alignment horizontal="left" vertical="top"/>
    </xf>
    <xf numFmtId="49" fontId="6" fillId="0" borderId="1" xfId="0" applyNumberFormat="1" applyFont="1" applyFill="1" applyBorder="1" applyAlignment="1">
      <alignment horizontal="left" vertical="top" wrapText="1"/>
    </xf>
    <xf numFmtId="1" fontId="14" fillId="0" borderId="6" xfId="5" applyNumberFormat="1" applyFont="1" applyFill="1" applyAlignment="1" applyProtection="1">
      <alignment horizontal="center" vertical="top" shrinkToFit="1"/>
    </xf>
    <xf numFmtId="49" fontId="6" fillId="0" borderId="2" xfId="0" applyNumberFormat="1" applyFont="1" applyFill="1" applyBorder="1" applyAlignment="1">
      <alignment horizontal="center" vertical="top"/>
    </xf>
    <xf numFmtId="1" fontId="6" fillId="0" borderId="28" xfId="6" applyNumberFormat="1" applyFont="1" applyFill="1" applyBorder="1" applyAlignment="1" applyProtection="1">
      <alignment horizontal="center" vertical="top" shrinkToFit="1"/>
    </xf>
    <xf numFmtId="1" fontId="6" fillId="0" borderId="27" xfId="6" applyNumberFormat="1" applyFont="1" applyFill="1" applyBorder="1" applyAlignment="1" applyProtection="1">
      <alignment horizontal="center" vertical="top" shrinkToFit="1"/>
    </xf>
    <xf numFmtId="1" fontId="6" fillId="0" borderId="29" xfId="6" applyNumberFormat="1" applyFont="1" applyFill="1" applyBorder="1" applyAlignment="1" applyProtection="1">
      <alignment horizontal="center" vertical="top" shrinkToFit="1"/>
    </xf>
    <xf numFmtId="1" fontId="6" fillId="0" borderId="2" xfId="6" applyNumberFormat="1" applyFont="1" applyFill="1" applyBorder="1" applyAlignment="1" applyProtection="1">
      <alignment horizontal="center" vertical="top" shrinkToFit="1"/>
    </xf>
    <xf numFmtId="1" fontId="6" fillId="0" borderId="8" xfId="6" applyNumberFormat="1" applyFont="1" applyFill="1" applyBorder="1" applyAlignment="1" applyProtection="1">
      <alignment horizontal="center" vertical="top" wrapText="1" shrinkToFit="1"/>
    </xf>
    <xf numFmtId="49" fontId="6" fillId="0" borderId="1" xfId="6" applyNumberFormat="1" applyFont="1" applyFill="1" applyBorder="1" applyAlignment="1" applyProtection="1">
      <alignment horizontal="center" vertical="top" shrinkToFit="1"/>
    </xf>
    <xf numFmtId="164" fontId="6" fillId="0" borderId="1" xfId="8" applyNumberFormat="1" applyFont="1" applyFill="1" applyBorder="1" applyAlignment="1" applyProtection="1">
      <alignment horizontal="right" vertical="top" wrapText="1" shrinkToFit="1"/>
    </xf>
    <xf numFmtId="1" fontId="6" fillId="0" borderId="1" xfId="6" applyNumberFormat="1" applyFont="1" applyFill="1" applyBorder="1" applyAlignment="1" applyProtection="1">
      <alignment horizontal="center" vertical="top" wrapText="1" shrinkToFit="1"/>
    </xf>
    <xf numFmtId="49" fontId="6" fillId="0" borderId="9" xfId="0" applyNumberFormat="1" applyFont="1" applyFill="1" applyBorder="1" applyAlignment="1">
      <alignment horizontal="left" vertical="top"/>
    </xf>
    <xf numFmtId="0" fontId="6" fillId="0" borderId="29" xfId="10" applyNumberFormat="1" applyFont="1" applyFill="1" applyBorder="1" applyAlignment="1" applyProtection="1">
      <alignment horizontal="left" vertical="top" wrapText="1"/>
    </xf>
    <xf numFmtId="0" fontId="6" fillId="0" borderId="13" xfId="10" applyNumberFormat="1" applyFont="1" applyFill="1" applyBorder="1" applyAlignment="1" applyProtection="1">
      <alignment horizontal="left" vertical="top" wrapText="1"/>
    </xf>
    <xf numFmtId="0" fontId="6" fillId="0" borderId="13" xfId="0" applyFont="1" applyFill="1" applyBorder="1" applyAlignment="1">
      <alignment horizontal="left" vertical="top" wrapText="1"/>
    </xf>
    <xf numFmtId="1" fontId="27" fillId="0" borderId="1" xfId="6" applyNumberFormat="1" applyFont="1" applyFill="1" applyBorder="1" applyAlignment="1" applyProtection="1">
      <alignment horizontal="center" vertical="top" shrinkToFit="1"/>
    </xf>
    <xf numFmtId="49" fontId="27" fillId="0" borderId="1" xfId="6" applyNumberFormat="1" applyFont="1" applyFill="1" applyBorder="1" applyAlignment="1" applyProtection="1">
      <alignment horizontal="center" vertical="top" shrinkToFit="1"/>
    </xf>
    <xf numFmtId="1" fontId="27" fillId="0" borderId="1" xfId="6" applyNumberFormat="1" applyFont="1" applyFill="1" applyBorder="1" applyAlignment="1" applyProtection="1">
      <alignment horizontal="center" vertical="top" wrapText="1" shrinkToFit="1"/>
    </xf>
    <xf numFmtId="164" fontId="27" fillId="0" borderId="1" xfId="0" applyNumberFormat="1" applyFont="1" applyFill="1" applyBorder="1" applyAlignment="1">
      <alignment horizontal="right" vertical="top" wrapText="1"/>
    </xf>
    <xf numFmtId="0" fontId="27" fillId="0" borderId="0" xfId="0" applyFont="1" applyFill="1" applyAlignment="1">
      <alignment horizontal="left" vertical="top" wrapText="1"/>
    </xf>
    <xf numFmtId="1" fontId="27" fillId="0" borderId="6" xfId="5" applyNumberFormat="1" applyFont="1" applyFill="1" applyAlignment="1" applyProtection="1">
      <alignment horizontal="center" vertical="top" shrinkToFit="1"/>
    </xf>
    <xf numFmtId="0" fontId="27" fillId="0" borderId="6" xfId="10" applyNumberFormat="1" applyFont="1" applyFill="1" applyAlignment="1" applyProtection="1">
      <alignment horizontal="left" vertical="top" wrapText="1"/>
    </xf>
    <xf numFmtId="0" fontId="27" fillId="0" borderId="1" xfId="0" applyFont="1" applyFill="1" applyBorder="1" applyAlignment="1">
      <alignment horizontal="center" vertical="top" wrapText="1"/>
    </xf>
    <xf numFmtId="49" fontId="27" fillId="0" borderId="1" xfId="0" applyNumberFormat="1" applyFont="1" applyFill="1" applyBorder="1" applyAlignment="1">
      <alignment horizontal="center" vertical="top" wrapText="1"/>
    </xf>
    <xf numFmtId="1" fontId="6" fillId="0" borderId="32" xfId="5" applyNumberFormat="1" applyFont="1" applyFill="1" applyBorder="1" applyAlignment="1" applyProtection="1">
      <alignment horizontal="center" vertical="top" shrinkToFit="1"/>
    </xf>
    <xf numFmtId="1" fontId="6" fillId="0" borderId="6" xfId="5" applyNumberFormat="1" applyFont="1" applyFill="1" applyAlignment="1" applyProtection="1">
      <alignment horizontal="center" vertical="top" shrinkToFit="1"/>
    </xf>
    <xf numFmtId="0" fontId="6" fillId="0" borderId="3"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xf>
    <xf numFmtId="0" fontId="6" fillId="0" borderId="5" xfId="0" applyFont="1" applyFill="1" applyBorder="1" applyAlignment="1">
      <alignment horizontal="center" vertical="top"/>
    </xf>
    <xf numFmtId="0" fontId="6" fillId="0" borderId="33" xfId="10" applyNumberFormat="1" applyFont="1" applyFill="1" applyBorder="1" applyAlignment="1" applyProtection="1">
      <alignment horizontal="left" vertical="top" wrapText="1"/>
    </xf>
    <xf numFmtId="1" fontId="6" fillId="0" borderId="6" xfId="123" applyNumberFormat="1" applyFont="1" applyFill="1" applyAlignment="1" applyProtection="1">
      <alignment horizontal="center" vertical="top" wrapText="1" shrinkToFit="1"/>
    </xf>
    <xf numFmtId="164" fontId="14" fillId="0" borderId="32" xfId="121" applyNumberFormat="1" applyFont="1" applyFill="1" applyBorder="1" applyAlignment="1" applyProtection="1">
      <alignment horizontal="right" vertical="top" wrapText="1" shrinkToFit="1"/>
    </xf>
    <xf numFmtId="49" fontId="6" fillId="0" borderId="0" xfId="0" applyNumberFormat="1" applyFont="1" applyFill="1" applyBorder="1" applyAlignment="1">
      <alignment horizontal="left" vertical="top"/>
    </xf>
    <xf numFmtId="0" fontId="6" fillId="0" borderId="0" xfId="0" applyFont="1" applyFill="1" applyBorder="1" applyAlignment="1">
      <alignment horizontal="center" vertical="top"/>
    </xf>
    <xf numFmtId="49" fontId="6" fillId="0" borderId="0" xfId="0" applyNumberFormat="1" applyFont="1" applyFill="1" applyBorder="1" applyAlignment="1">
      <alignment horizontal="center" vertical="top"/>
    </xf>
    <xf numFmtId="164" fontId="6" fillId="0" borderId="0" xfId="0" applyNumberFormat="1" applyFont="1" applyFill="1" applyAlignment="1">
      <alignment horizontal="right" vertical="top" wrapText="1"/>
    </xf>
    <xf numFmtId="0" fontId="1" fillId="0" borderId="0" xfId="0" applyFont="1" applyFill="1" applyAlignment="1">
      <alignment horizontal="left" vertical="top" wrapText="1"/>
    </xf>
    <xf numFmtId="164" fontId="1" fillId="0" borderId="1" xfId="0" applyNumberFormat="1" applyFont="1" applyFill="1" applyBorder="1" applyAlignment="1">
      <alignment horizontal="left" vertical="top" wrapText="1"/>
    </xf>
    <xf numFmtId="49" fontId="25" fillId="0" borderId="0" xfId="0" applyNumberFormat="1" applyFont="1" applyFill="1" applyAlignment="1">
      <alignment horizontal="center" vertical="top" wrapText="1"/>
    </xf>
    <xf numFmtId="0" fontId="1" fillId="0" borderId="8" xfId="0" applyFont="1" applyFill="1" applyBorder="1" applyAlignment="1">
      <alignment horizontal="left" vertical="top" wrapText="1"/>
    </xf>
    <xf numFmtId="0" fontId="1" fillId="0" borderId="37" xfId="0" applyFont="1" applyFill="1" applyBorder="1" applyAlignment="1">
      <alignment horizontal="left" vertical="top" wrapText="1"/>
    </xf>
    <xf numFmtId="0" fontId="6" fillId="0" borderId="27" xfId="10" applyNumberFormat="1" applyFont="1" applyFill="1" applyBorder="1" applyAlignment="1" applyProtection="1">
      <alignment vertical="top" wrapText="1"/>
    </xf>
    <xf numFmtId="49" fontId="1" fillId="0" borderId="16" xfId="0" applyNumberFormat="1" applyFont="1" applyFill="1" applyBorder="1" applyAlignment="1">
      <alignment horizontal="center" vertical="top"/>
    </xf>
    <xf numFmtId="0" fontId="6" fillId="0" borderId="3" xfId="10" applyNumberFormat="1" applyFont="1" applyFill="1" applyBorder="1" applyAlignment="1" applyProtection="1">
      <alignment vertical="top" wrapText="1"/>
    </xf>
    <xf numFmtId="164" fontId="1" fillId="0" borderId="0" xfId="0" applyNumberFormat="1" applyFont="1" applyFill="1" applyBorder="1" applyAlignment="1">
      <alignment horizontal="left" vertical="top" wrapText="1"/>
    </xf>
    <xf numFmtId="49" fontId="6" fillId="0" borderId="2" xfId="0" applyNumberFormat="1" applyFont="1" applyFill="1" applyBorder="1" applyAlignment="1">
      <alignment horizontal="left" vertical="top"/>
    </xf>
    <xf numFmtId="49" fontId="6" fillId="0" borderId="5" xfId="0" applyNumberFormat="1" applyFont="1" applyFill="1" applyBorder="1" applyAlignment="1">
      <alignment horizontal="left" vertical="top"/>
    </xf>
    <xf numFmtId="49" fontId="6" fillId="0" borderId="3" xfId="0" applyNumberFormat="1" applyFont="1" applyFill="1" applyBorder="1" applyAlignment="1">
      <alignment horizontal="left" vertical="top"/>
    </xf>
    <xf numFmtId="0" fontId="6" fillId="0" borderId="14"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2" xfId="0" applyFont="1" applyFill="1" applyBorder="1" applyAlignment="1">
      <alignment horizontal="left" vertical="top"/>
    </xf>
    <xf numFmtId="0" fontId="6" fillId="0" borderId="5" xfId="0" applyFont="1" applyFill="1" applyBorder="1" applyAlignment="1">
      <alignment horizontal="left" vertical="top"/>
    </xf>
    <xf numFmtId="0" fontId="6" fillId="0" borderId="3"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7" xfId="0" applyFont="1" applyFill="1" applyBorder="1" applyAlignment="1">
      <alignment horizontal="left" vertical="top" wrapText="1"/>
    </xf>
    <xf numFmtId="164" fontId="50" fillId="0" borderId="1" xfId="0" applyNumberFormat="1" applyFont="1" applyFill="1" applyBorder="1" applyAlignment="1">
      <alignment horizontal="center" vertical="top" wrapText="1"/>
    </xf>
    <xf numFmtId="0" fontId="50" fillId="0" borderId="1" xfId="0" applyFont="1" applyFill="1" applyBorder="1" applyAlignment="1">
      <alignment horizontal="center" vertical="top" wrapText="1"/>
    </xf>
    <xf numFmtId="0" fontId="6" fillId="0" borderId="21" xfId="10" applyNumberFormat="1" applyFont="1" applyFill="1" applyBorder="1" applyAlignment="1" applyProtection="1">
      <alignment horizontal="left" vertical="top" wrapText="1"/>
    </xf>
    <xf numFmtId="0" fontId="6" fillId="0" borderId="2" xfId="0" applyNumberFormat="1" applyFont="1" applyFill="1" applyBorder="1" applyAlignment="1">
      <alignment horizontal="left" vertical="top" wrapText="1"/>
    </xf>
    <xf numFmtId="0" fontId="19" fillId="0" borderId="2" xfId="0" applyNumberFormat="1" applyFont="1" applyFill="1" applyBorder="1" applyAlignment="1" applyProtection="1">
      <alignment horizontal="left" vertical="top" wrapText="1"/>
    </xf>
    <xf numFmtId="0" fontId="19" fillId="0" borderId="3" xfId="0" applyNumberFormat="1" applyFont="1" applyFill="1" applyBorder="1" applyAlignment="1" applyProtection="1">
      <alignment horizontal="left" vertical="top" wrapText="1"/>
    </xf>
    <xf numFmtId="1" fontId="14" fillId="0" borderId="6" xfId="5" applyNumberFormat="1" applyFont="1" applyFill="1" applyAlignment="1" applyProtection="1">
      <alignment horizontal="center" vertical="top" wrapText="1" shrinkToFit="1"/>
    </xf>
    <xf numFmtId="0" fontId="6" fillId="0" borderId="6" xfId="122" applyNumberFormat="1" applyFont="1" applyFill="1" applyAlignment="1" applyProtection="1">
      <alignment horizontal="left" vertical="top" wrapText="1"/>
    </xf>
    <xf numFmtId="4" fontId="14" fillId="0" borderId="0" xfId="0" applyNumberFormat="1" applyFont="1" applyFill="1"/>
    <xf numFmtId="4" fontId="14" fillId="0" borderId="0" xfId="0" applyNumberFormat="1" applyFont="1" applyFill="1" applyAlignment="1">
      <alignment wrapText="1"/>
    </xf>
    <xf numFmtId="164" fontId="8" fillId="0" borderId="7" xfId="0" applyNumberFormat="1" applyFont="1" applyFill="1" applyBorder="1" applyAlignment="1">
      <alignment wrapText="1"/>
    </xf>
    <xf numFmtId="164" fontId="8" fillId="0" borderId="7" xfId="0" applyNumberFormat="1" applyFont="1" applyFill="1" applyBorder="1" applyAlignment="1">
      <alignment vertical="top" wrapText="1"/>
    </xf>
    <xf numFmtId="164" fontId="8" fillId="0" borderId="1" xfId="0" applyNumberFormat="1" applyFont="1" applyFill="1" applyBorder="1"/>
    <xf numFmtId="164" fontId="8" fillId="0" borderId="1" xfId="0" applyNumberFormat="1" applyFont="1" applyFill="1" applyBorder="1" applyAlignment="1">
      <alignment wrapText="1"/>
    </xf>
    <xf numFmtId="164" fontId="0" fillId="0" borderId="0" xfId="0" applyNumberFormat="1" applyFill="1" applyAlignment="1">
      <alignment wrapText="1"/>
    </xf>
    <xf numFmtId="164" fontId="8" fillId="0" borderId="0" xfId="0" applyNumberFormat="1" applyFont="1" applyFill="1" applyAlignment="1">
      <alignment wrapText="1"/>
    </xf>
    <xf numFmtId="164" fontId="17" fillId="0" borderId="0" xfId="0" applyNumberFormat="1" applyFont="1" applyFill="1" applyAlignment="1">
      <alignment horizontal="center"/>
    </xf>
    <xf numFmtId="0" fontId="25" fillId="0" borderId="0" xfId="0" applyNumberFormat="1" applyFont="1" applyFill="1" applyBorder="1" applyAlignment="1" applyProtection="1"/>
    <xf numFmtId="164" fontId="47" fillId="0" borderId="0" xfId="0" applyNumberFormat="1" applyFont="1" applyFill="1" applyBorder="1" applyAlignment="1" applyProtection="1"/>
    <xf numFmtId="0" fontId="47" fillId="0" borderId="0" xfId="0" applyNumberFormat="1" applyFont="1" applyFill="1" applyBorder="1" applyAlignment="1" applyProtection="1">
      <alignment horizontal="right" vertical="top"/>
    </xf>
    <xf numFmtId="3" fontId="18" fillId="0" borderId="1" xfId="0" applyNumberFormat="1" applyFont="1" applyFill="1" applyBorder="1" applyAlignment="1">
      <alignment horizontal="center" vertical="top" wrapText="1"/>
    </xf>
    <xf numFmtId="165" fontId="18" fillId="0" borderId="1" xfId="0" applyNumberFormat="1" applyFont="1" applyFill="1" applyBorder="1" applyAlignment="1">
      <alignment horizontal="center" vertical="top" wrapText="1"/>
    </xf>
    <xf numFmtId="164" fontId="18" fillId="0" borderId="1" xfId="0" applyNumberFormat="1" applyFont="1" applyFill="1" applyBorder="1" applyAlignment="1">
      <alignment horizontal="center" vertical="top" wrapText="1"/>
    </xf>
    <xf numFmtId="0" fontId="19" fillId="0" borderId="2" xfId="0" applyNumberFormat="1" applyFont="1" applyFill="1" applyBorder="1" applyAlignment="1" applyProtection="1">
      <alignment horizontal="right" vertical="top" wrapText="1"/>
    </xf>
    <xf numFmtId="164" fontId="19" fillId="0" borderId="2" xfId="0" applyNumberFormat="1" applyFont="1" applyFill="1" applyBorder="1" applyAlignment="1" applyProtection="1">
      <alignment horizontal="right" vertical="top" wrapText="1"/>
    </xf>
    <xf numFmtId="0" fontId="19" fillId="0" borderId="1" xfId="0" applyNumberFormat="1" applyFont="1" applyFill="1" applyBorder="1" applyAlignment="1" applyProtection="1">
      <alignment horizontal="right" vertical="top" wrapText="1"/>
    </xf>
    <xf numFmtId="164" fontId="19" fillId="0" borderId="1" xfId="0" applyNumberFormat="1" applyFont="1" applyFill="1" applyBorder="1" applyAlignment="1" applyProtection="1">
      <alignment horizontal="right" vertical="top" wrapText="1"/>
    </xf>
    <xf numFmtId="0" fontId="19" fillId="0" borderId="1" xfId="0" applyNumberFormat="1" applyFont="1" applyFill="1" applyBorder="1" applyAlignment="1" applyProtection="1">
      <alignment vertical="top"/>
    </xf>
    <xf numFmtId="164" fontId="19" fillId="0" borderId="1" xfId="0" applyNumberFormat="1" applyFont="1" applyFill="1" applyBorder="1" applyAlignment="1" applyProtection="1">
      <alignment vertical="top"/>
    </xf>
    <xf numFmtId="0" fontId="19" fillId="0" borderId="2" xfId="0" applyNumberFormat="1" applyFont="1" applyFill="1" applyBorder="1" applyAlignment="1" applyProtection="1">
      <alignment vertical="top"/>
    </xf>
    <xf numFmtId="164" fontId="19" fillId="0" borderId="2" xfId="0" applyNumberFormat="1" applyFont="1" applyFill="1" applyBorder="1" applyAlignment="1" applyProtection="1">
      <alignment vertical="top"/>
    </xf>
    <xf numFmtId="164" fontId="49" fillId="0" borderId="1" xfId="0" applyNumberFormat="1" applyFont="1" applyFill="1" applyBorder="1" applyAlignment="1" applyProtection="1">
      <alignment horizontal="right" vertical="top"/>
    </xf>
    <xf numFmtId="165" fontId="19" fillId="0" borderId="1" xfId="0" applyNumberFormat="1" applyFont="1" applyFill="1" applyBorder="1" applyAlignment="1" applyProtection="1">
      <alignment horizontal="right" vertical="top"/>
    </xf>
    <xf numFmtId="164" fontId="19" fillId="0" borderId="0" xfId="0" applyNumberFormat="1" applyFont="1" applyFill="1" applyBorder="1" applyAlignment="1" applyProtection="1"/>
    <xf numFmtId="2" fontId="25" fillId="0" borderId="1" xfId="0" applyNumberFormat="1" applyFont="1" applyFill="1" applyBorder="1" applyAlignment="1">
      <alignment horizontal="center" vertical="top" wrapText="1"/>
    </xf>
    <xf numFmtId="2" fontId="25" fillId="0" borderId="1" xfId="0" applyNumberFormat="1" applyFont="1" applyFill="1" applyBorder="1" applyAlignment="1">
      <alignment horizontal="center" vertical="top"/>
    </xf>
    <xf numFmtId="0" fontId="8" fillId="0" borderId="1" xfId="0" applyFont="1" applyFill="1" applyBorder="1" applyAlignment="1">
      <alignment horizontal="left" wrapText="1"/>
    </xf>
    <xf numFmtId="2" fontId="20" fillId="0" borderId="0" xfId="0" applyNumberFormat="1" applyFont="1" applyFill="1" applyAlignment="1">
      <alignment horizontal="left" wrapText="1"/>
    </xf>
    <xf numFmtId="0" fontId="20" fillId="0" borderId="0" xfId="0" applyFont="1" applyFill="1" applyAlignment="1">
      <alignment wrapText="1"/>
    </xf>
    <xf numFmtId="4" fontId="20" fillId="0" borderId="0" xfId="0" applyNumberFormat="1" applyFont="1" applyFill="1"/>
    <xf numFmtId="164" fontId="20" fillId="0" borderId="0" xfId="0" applyNumberFormat="1" applyFont="1" applyFill="1" applyAlignment="1">
      <alignment horizontal="right"/>
    </xf>
    <xf numFmtId="2" fontId="19" fillId="0" borderId="0" xfId="0" applyNumberFormat="1" applyFont="1" applyFill="1" applyAlignment="1">
      <alignment horizontal="left" wrapText="1"/>
    </xf>
    <xf numFmtId="0" fontId="19" fillId="0" borderId="0" xfId="0" applyFont="1" applyFill="1" applyAlignment="1">
      <alignment wrapText="1"/>
    </xf>
    <xf numFmtId="4" fontId="19" fillId="0" borderId="0" xfId="0" applyNumberFormat="1" applyFont="1" applyFill="1"/>
    <xf numFmtId="164" fontId="19" fillId="0" borderId="0" xfId="0" applyNumberFormat="1" applyFont="1" applyFill="1"/>
    <xf numFmtId="4" fontId="14" fillId="0" borderId="0" xfId="0" applyNumberFormat="1" applyFont="1" applyFill="1" applyAlignment="1">
      <alignment horizontal="right"/>
    </xf>
    <xf numFmtId="0" fontId="19" fillId="0" borderId="0" xfId="0" applyFont="1" applyFill="1" applyAlignment="1">
      <alignment vertical="top"/>
    </xf>
    <xf numFmtId="164" fontId="17" fillId="0" borderId="0" xfId="0" applyNumberFormat="1" applyFont="1" applyFill="1" applyAlignment="1">
      <alignment horizontal="right"/>
    </xf>
    <xf numFmtId="0" fontId="17" fillId="0" borderId="0" xfId="0" applyFont="1" applyFill="1" applyAlignment="1">
      <alignment horizontal="justify"/>
    </xf>
    <xf numFmtId="2" fontId="8" fillId="0" borderId="0" xfId="0" applyNumberFormat="1" applyFont="1" applyFill="1" applyAlignment="1">
      <alignment horizontal="right" vertical="top" wrapText="1"/>
    </xf>
    <xf numFmtId="164" fontId="11" fillId="0" borderId="1" xfId="0" applyNumberFormat="1" applyFont="1" applyFill="1" applyBorder="1" applyAlignment="1">
      <alignment horizontal="center" vertical="top" wrapText="1"/>
    </xf>
    <xf numFmtId="165" fontId="8" fillId="0" borderId="1" xfId="0" applyNumberFormat="1" applyFont="1" applyFill="1" applyBorder="1"/>
    <xf numFmtId="165" fontId="8" fillId="0" borderId="1" xfId="0" applyNumberFormat="1" applyFont="1" applyFill="1" applyBorder="1" applyAlignment="1">
      <alignment vertical="top"/>
    </xf>
    <xf numFmtId="165" fontId="0" fillId="0" borderId="1" xfId="0" applyNumberFormat="1" applyFill="1" applyBorder="1"/>
    <xf numFmtId="165" fontId="9" fillId="0" borderId="1" xfId="0" applyNumberFormat="1" applyFont="1" applyFill="1" applyBorder="1"/>
    <xf numFmtId="0" fontId="52" fillId="0" borderId="0" xfId="0" applyFont="1" applyFill="1" applyAlignment="1">
      <alignment vertical="top"/>
    </xf>
    <xf numFmtId="0" fontId="53" fillId="0" borderId="0" xfId="0" applyFont="1" applyFill="1" applyAlignment="1">
      <alignment horizontal="center" vertical="top" wrapText="1"/>
    </xf>
    <xf numFmtId="0" fontId="1" fillId="0" borderId="13" xfId="0" applyFont="1" applyFill="1" applyBorder="1" applyAlignment="1">
      <alignment vertical="top" wrapText="1"/>
    </xf>
    <xf numFmtId="164" fontId="0" fillId="0" borderId="1" xfId="0" applyNumberFormat="1" applyFont="1" applyFill="1" applyBorder="1"/>
    <xf numFmtId="164" fontId="0" fillId="0" borderId="1" xfId="0" applyNumberFormat="1" applyFill="1" applyBorder="1" applyAlignment="1">
      <alignment wrapText="1"/>
    </xf>
    <xf numFmtId="0" fontId="6" fillId="0" borderId="3"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4" fontId="11" fillId="0" borderId="1" xfId="0" applyNumberFormat="1"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center" vertical="top" wrapText="1"/>
    </xf>
    <xf numFmtId="0" fontId="6" fillId="0" borderId="2"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4" xfId="0" applyFont="1" applyFill="1" applyBorder="1" applyAlignment="1">
      <alignment horizontal="left" vertical="top" wrapText="1"/>
    </xf>
    <xf numFmtId="0" fontId="1" fillId="0" borderId="0" xfId="0" applyFont="1" applyFill="1" applyBorder="1" applyAlignment="1">
      <alignment horizontal="center" vertical="top" wrapText="1"/>
    </xf>
    <xf numFmtId="49" fontId="1" fillId="0" borderId="2"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0" fontId="53" fillId="0" borderId="1"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0" borderId="7" xfId="0" applyFont="1" applyFill="1" applyBorder="1" applyAlignment="1">
      <alignment horizontal="center" vertical="top" wrapText="1"/>
    </xf>
    <xf numFmtId="164" fontId="25" fillId="0" borderId="1" xfId="0" applyNumberFormat="1" applyFont="1" applyFill="1" applyBorder="1" applyAlignment="1">
      <alignment horizontal="center" vertical="top" wrapText="1"/>
    </xf>
    <xf numFmtId="0" fontId="53" fillId="0" borderId="2" xfId="0" applyFont="1" applyFill="1" applyBorder="1" applyAlignment="1">
      <alignment vertical="top" wrapText="1"/>
    </xf>
    <xf numFmtId="0" fontId="53" fillId="0" borderId="3" xfId="0" applyFont="1" applyFill="1" applyBorder="1" applyAlignment="1">
      <alignment vertical="top" wrapText="1"/>
    </xf>
    <xf numFmtId="0" fontId="6" fillId="0" borderId="1" xfId="0" applyFont="1" applyFill="1" applyBorder="1" applyAlignment="1">
      <alignment vertical="top" wrapText="1"/>
    </xf>
    <xf numFmtId="0" fontId="6" fillId="0" borderId="0" xfId="0" applyFont="1" applyFill="1" applyBorder="1" applyAlignment="1">
      <alignment vertical="top" wrapText="1"/>
    </xf>
    <xf numFmtId="0" fontId="14" fillId="0" borderId="17" xfId="0" applyFont="1" applyFill="1" applyBorder="1" applyAlignment="1">
      <alignment horizontal="left" vertical="top" wrapText="1"/>
    </xf>
    <xf numFmtId="0" fontId="6" fillId="0" borderId="2" xfId="0" applyFont="1" applyFill="1" applyBorder="1" applyAlignment="1">
      <alignment horizontal="left" vertical="top"/>
    </xf>
    <xf numFmtId="0" fontId="6" fillId="0" borderId="5" xfId="0" applyFont="1" applyFill="1" applyBorder="1" applyAlignment="1">
      <alignment horizontal="left" vertical="top"/>
    </xf>
    <xf numFmtId="0" fontId="6" fillId="0" borderId="3" xfId="0" applyFont="1" applyFill="1" applyBorder="1" applyAlignment="1">
      <alignment horizontal="left" vertical="top"/>
    </xf>
    <xf numFmtId="49" fontId="6" fillId="0" borderId="2" xfId="0" applyNumberFormat="1" applyFont="1" applyFill="1" applyBorder="1" applyAlignment="1">
      <alignment horizontal="left" vertical="top"/>
    </xf>
    <xf numFmtId="49" fontId="6" fillId="0" borderId="3" xfId="0" applyNumberFormat="1" applyFont="1" applyFill="1" applyBorder="1" applyAlignment="1">
      <alignment horizontal="left" vertical="top"/>
    </xf>
    <xf numFmtId="49" fontId="6" fillId="0" borderId="5" xfId="0" applyNumberFormat="1" applyFont="1" applyFill="1" applyBorder="1" applyAlignment="1">
      <alignment horizontal="left" vertical="top"/>
    </xf>
    <xf numFmtId="0" fontId="6" fillId="0" borderId="30"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12" xfId="0" applyNumberFormat="1" applyFont="1" applyFill="1" applyBorder="1" applyAlignment="1">
      <alignment horizontal="left" vertical="top" wrapText="1"/>
    </xf>
    <xf numFmtId="0" fontId="6" fillId="0" borderId="14" xfId="0" applyNumberFormat="1" applyFont="1" applyFill="1" applyBorder="1" applyAlignment="1">
      <alignment horizontal="left" vertical="top" wrapText="1"/>
    </xf>
    <xf numFmtId="0" fontId="6" fillId="0" borderId="16"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17" xfId="0" applyFont="1" applyFill="1" applyBorder="1" applyAlignment="1">
      <alignment horizontal="left" vertical="top"/>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6"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34" xfId="0" applyFont="1" applyFill="1" applyBorder="1" applyAlignment="1">
      <alignment horizontal="left" vertical="top" wrapText="1"/>
    </xf>
    <xf numFmtId="0" fontId="20" fillId="0" borderId="0" xfId="0" applyFont="1" applyFill="1" applyAlignment="1">
      <alignment horizontal="center"/>
    </xf>
    <xf numFmtId="0" fontId="20" fillId="0" borderId="0" xfId="0" applyFont="1" applyFill="1" applyAlignment="1">
      <alignment horizontal="left"/>
    </xf>
    <xf numFmtId="164" fontId="50" fillId="0" borderId="1" xfId="0" applyNumberFormat="1" applyFont="1" applyFill="1" applyBorder="1" applyAlignment="1">
      <alignment horizontal="center" vertical="top" wrapText="1"/>
    </xf>
    <xf numFmtId="0" fontId="50" fillId="0" borderId="1" xfId="0" applyFont="1" applyFill="1" applyBorder="1" applyAlignment="1">
      <alignment horizontal="center" vertical="top" wrapText="1"/>
    </xf>
    <xf numFmtId="165" fontId="0" fillId="0" borderId="0" xfId="0" applyNumberFormat="1" applyFill="1" applyAlignment="1">
      <alignment horizontal="center" vertical="top"/>
    </xf>
    <xf numFmtId="165" fontId="12" fillId="0" borderId="7" xfId="0" applyNumberFormat="1" applyFont="1" applyFill="1" applyBorder="1" applyAlignment="1">
      <alignment horizontal="center" vertical="top" wrapText="1"/>
    </xf>
    <xf numFmtId="165" fontId="12" fillId="0" borderId="8" xfId="0" applyNumberFormat="1" applyFont="1" applyFill="1" applyBorder="1" applyAlignment="1">
      <alignment horizontal="center" vertical="top" wrapText="1"/>
    </xf>
    <xf numFmtId="165" fontId="11" fillId="0" borderId="1" xfId="0" applyNumberFormat="1" applyFont="1" applyFill="1" applyBorder="1" applyAlignment="1">
      <alignment horizontal="center" vertical="top" wrapText="1"/>
    </xf>
    <xf numFmtId="165" fontId="10" fillId="0" borderId="1" xfId="0" applyNumberFormat="1" applyFont="1" applyFill="1" applyBorder="1" applyAlignment="1">
      <alignment horizontal="center" vertical="top" wrapText="1"/>
    </xf>
    <xf numFmtId="4" fontId="11" fillId="0" borderId="1" xfId="0" applyNumberFormat="1" applyFont="1" applyFill="1" applyBorder="1" applyAlignment="1">
      <alignment horizontal="center" vertical="top" wrapText="1"/>
    </xf>
    <xf numFmtId="165" fontId="8" fillId="0" borderId="2" xfId="0" applyNumberFormat="1" applyFont="1" applyFill="1" applyBorder="1" applyAlignment="1">
      <alignment horizontal="center" vertical="top"/>
    </xf>
    <xf numFmtId="165" fontId="8" fillId="0" borderId="5" xfId="0" applyNumberFormat="1" applyFont="1" applyFill="1" applyBorder="1" applyAlignment="1">
      <alignment horizontal="center" vertical="top"/>
    </xf>
    <xf numFmtId="165" fontId="8" fillId="0" borderId="3" xfId="0" applyNumberFormat="1" applyFont="1" applyFill="1" applyBorder="1" applyAlignment="1">
      <alignment horizontal="center" vertical="top"/>
    </xf>
    <xf numFmtId="165" fontId="8" fillId="0" borderId="2" xfId="0" applyNumberFormat="1" applyFont="1" applyFill="1" applyBorder="1" applyAlignment="1">
      <alignment horizontal="center" vertical="top" wrapText="1"/>
    </xf>
    <xf numFmtId="165" fontId="8" fillId="0" borderId="5" xfId="0" applyNumberFormat="1" applyFont="1" applyFill="1" applyBorder="1" applyAlignment="1">
      <alignment horizontal="center" vertical="top" wrapText="1"/>
    </xf>
    <xf numFmtId="165" fontId="8" fillId="0" borderId="3" xfId="0" applyNumberFormat="1" applyFont="1" applyFill="1" applyBorder="1" applyAlignment="1">
      <alignment horizontal="center" vertical="top" wrapText="1"/>
    </xf>
    <xf numFmtId="165" fontId="11" fillId="0" borderId="2" xfId="0" applyNumberFormat="1" applyFont="1" applyFill="1" applyBorder="1" applyAlignment="1">
      <alignment horizontal="center" vertical="top" wrapText="1"/>
    </xf>
    <xf numFmtId="165" fontId="11" fillId="0" borderId="3"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top" wrapText="1"/>
    </xf>
    <xf numFmtId="0" fontId="8" fillId="0" borderId="15" xfId="0" applyFont="1" applyFill="1" applyBorder="1" applyAlignment="1">
      <alignment horizontal="left" wrapText="1"/>
    </xf>
    <xf numFmtId="0" fontId="14" fillId="0" borderId="0" xfId="0" applyFont="1" applyFill="1" applyAlignment="1">
      <alignment horizontal="center"/>
    </xf>
    <xf numFmtId="165" fontId="8" fillId="0" borderId="1" xfId="0" applyNumberFormat="1" applyFont="1" applyFill="1" applyBorder="1" applyAlignment="1">
      <alignment horizontal="center" vertical="top" wrapText="1"/>
    </xf>
    <xf numFmtId="0" fontId="14" fillId="0" borderId="0" xfId="0" applyFont="1" applyFill="1" applyAlignment="1">
      <alignment horizontal="left"/>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165" fontId="14" fillId="0" borderId="7" xfId="0" applyNumberFormat="1" applyFont="1" applyFill="1" applyBorder="1" applyAlignment="1">
      <alignment horizontal="center" vertical="top" wrapText="1"/>
    </xf>
    <xf numFmtId="165" fontId="14" fillId="0" borderId="8" xfId="0" applyNumberFormat="1"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17"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14" xfId="0" applyFont="1" applyFill="1" applyBorder="1" applyAlignment="1">
      <alignment horizontal="left" vertical="top" wrapText="1"/>
    </xf>
    <xf numFmtId="0" fontId="6" fillId="0" borderId="21" xfId="10" applyNumberFormat="1" applyFont="1" applyFill="1" applyBorder="1" applyAlignment="1" applyProtection="1">
      <alignment horizontal="left" vertical="top" wrapText="1"/>
    </xf>
    <xf numFmtId="0" fontId="6" fillId="0" borderId="23" xfId="10" applyNumberFormat="1" applyFont="1" applyFill="1" applyBorder="1" applyAlignment="1" applyProtection="1">
      <alignment horizontal="left" vertical="top" wrapText="1"/>
    </xf>
    <xf numFmtId="0" fontId="6" fillId="0" borderId="25" xfId="10" applyNumberFormat="1" applyFont="1" applyFill="1" applyBorder="1" applyAlignment="1" applyProtection="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44" fillId="0" borderId="2" xfId="0" applyFont="1" applyFill="1" applyBorder="1" applyAlignment="1">
      <alignment horizontal="left" vertical="top" wrapText="1"/>
    </xf>
    <xf numFmtId="0" fontId="44" fillId="0" borderId="3" xfId="0" applyFont="1" applyFill="1" applyBorder="1" applyAlignment="1">
      <alignment horizontal="left" vertical="top" wrapText="1"/>
    </xf>
    <xf numFmtId="49" fontId="25" fillId="0" borderId="0" xfId="0" applyNumberFormat="1" applyFont="1" applyFill="1" applyBorder="1" applyAlignment="1">
      <alignment horizontal="left" vertical="top"/>
    </xf>
    <xf numFmtId="0" fontId="1" fillId="0" borderId="2"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30"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31" xfId="0" applyFont="1" applyFill="1" applyBorder="1" applyAlignment="1">
      <alignment horizontal="left" vertical="top" wrapText="1"/>
    </xf>
    <xf numFmtId="0" fontId="14" fillId="0" borderId="1" xfId="0" applyFont="1" applyFill="1" applyBorder="1" applyAlignment="1">
      <alignment vertical="top" wrapText="1"/>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6" fillId="0" borderId="2"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0" fillId="0" borderId="3" xfId="0" applyFill="1" applyBorder="1" applyAlignment="1">
      <alignment horizontal="left"/>
    </xf>
    <xf numFmtId="0" fontId="0" fillId="0" borderId="3" xfId="0" applyFill="1" applyBorder="1"/>
    <xf numFmtId="0" fontId="18" fillId="0" borderId="2" xfId="0" applyFont="1" applyFill="1" applyBorder="1" applyAlignment="1">
      <alignment horizontal="center" vertical="top" wrapText="1"/>
    </xf>
    <xf numFmtId="0" fontId="18" fillId="0" borderId="3" xfId="0" applyFont="1" applyFill="1" applyBorder="1" applyAlignment="1">
      <alignment horizontal="center" vertical="top" wrapText="1"/>
    </xf>
    <xf numFmtId="0" fontId="18"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4"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5"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17" xfId="0" applyFont="1" applyFill="1" applyBorder="1" applyAlignment="1">
      <alignment horizontal="left" vertical="top" wrapText="1"/>
    </xf>
    <xf numFmtId="49" fontId="1" fillId="0" borderId="2"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0" fontId="0" fillId="0" borderId="36" xfId="0" applyFill="1" applyBorder="1"/>
    <xf numFmtId="0" fontId="0" fillId="0" borderId="4" xfId="0" applyFill="1" applyBorder="1"/>
    <xf numFmtId="0" fontId="0" fillId="0" borderId="16" xfId="0" applyFill="1" applyBorder="1"/>
    <xf numFmtId="0" fontId="0" fillId="0" borderId="17" xfId="0" applyFill="1" applyBorder="1"/>
    <xf numFmtId="0" fontId="14" fillId="0" borderId="0" xfId="0" applyFont="1" applyFill="1" applyAlignment="1">
      <alignment horizontal="center" vertical="top" wrapText="1"/>
    </xf>
    <xf numFmtId="0" fontId="19" fillId="0" borderId="0" xfId="0" applyFont="1" applyFill="1" applyAlignment="1">
      <alignment horizontal="center" vertical="top"/>
    </xf>
    <xf numFmtId="0" fontId="0" fillId="0" borderId="14" xfId="0" applyFill="1" applyBorder="1"/>
    <xf numFmtId="0" fontId="0" fillId="0" borderId="18" xfId="0" applyFill="1" applyBorder="1"/>
    <xf numFmtId="0" fontId="53" fillId="0" borderId="1" xfId="0" applyFont="1" applyFill="1" applyBorder="1" applyAlignment="1">
      <alignment horizontal="center" vertical="top" wrapText="1"/>
    </xf>
    <xf numFmtId="0" fontId="53" fillId="0" borderId="2" xfId="0" applyFont="1" applyFill="1" applyBorder="1" applyAlignment="1">
      <alignment horizontal="center" vertical="top" wrapText="1"/>
    </xf>
    <xf numFmtId="0" fontId="53" fillId="0" borderId="3" xfId="0" applyFont="1" applyFill="1" applyBorder="1" applyAlignment="1">
      <alignment horizontal="center" vertical="top" wrapText="1"/>
    </xf>
    <xf numFmtId="0" fontId="1" fillId="0" borderId="10" xfId="0" applyFont="1" applyFill="1" applyBorder="1" applyAlignment="1">
      <alignment horizontal="left" vertical="top" wrapText="1"/>
    </xf>
    <xf numFmtId="0" fontId="53" fillId="0" borderId="2" xfId="0" applyFont="1" applyFill="1" applyBorder="1" applyAlignment="1">
      <alignment vertical="top" wrapText="1"/>
    </xf>
    <xf numFmtId="0" fontId="53" fillId="0" borderId="3" xfId="0" applyFont="1" applyFill="1" applyBorder="1" applyAlignment="1">
      <alignment vertical="top" wrapText="1"/>
    </xf>
    <xf numFmtId="165" fontId="18" fillId="0" borderId="7" xfId="0" applyNumberFormat="1" applyFont="1" applyFill="1" applyBorder="1" applyAlignment="1">
      <alignment horizontal="center" vertical="top" wrapText="1"/>
    </xf>
    <xf numFmtId="165" fontId="18" fillId="0" borderId="8" xfId="0" applyNumberFormat="1" applyFont="1" applyFill="1" applyBorder="1" applyAlignment="1">
      <alignment horizontal="center" vertical="top" wrapText="1"/>
    </xf>
    <xf numFmtId="0" fontId="19" fillId="0" borderId="2" xfId="0" applyNumberFormat="1" applyFont="1" applyFill="1" applyBorder="1" applyAlignment="1" applyProtection="1">
      <alignment horizontal="left" vertical="top" wrapText="1"/>
    </xf>
    <xf numFmtId="0" fontId="19" fillId="0" borderId="3" xfId="0" applyNumberFormat="1" applyFont="1" applyFill="1" applyBorder="1" applyAlignment="1" applyProtection="1">
      <alignment horizontal="left" vertical="top" wrapText="1"/>
    </xf>
    <xf numFmtId="0" fontId="47" fillId="0" borderId="0" xfId="0" applyNumberFormat="1" applyFont="1" applyFill="1" applyBorder="1" applyAlignment="1" applyProtection="1">
      <alignment horizontal="center"/>
    </xf>
    <xf numFmtId="0" fontId="18" fillId="0" borderId="7" xfId="0" applyNumberFormat="1" applyFont="1" applyFill="1" applyBorder="1" applyAlignment="1" applyProtection="1">
      <alignment horizontal="center" vertical="top" wrapText="1"/>
    </xf>
    <xf numFmtId="0" fontId="18" fillId="0" borderId="11" xfId="0" applyNumberFormat="1" applyFont="1" applyFill="1" applyBorder="1" applyAlignment="1" applyProtection="1">
      <alignment horizontal="center" vertical="top" wrapText="1"/>
    </xf>
    <xf numFmtId="0" fontId="18" fillId="0" borderId="8" xfId="0" applyNumberFormat="1" applyFont="1" applyFill="1" applyBorder="1" applyAlignment="1" applyProtection="1">
      <alignment horizontal="center" vertical="top" wrapText="1"/>
    </xf>
    <xf numFmtId="0" fontId="18" fillId="0" borderId="2" xfId="0" applyNumberFormat="1" applyFont="1" applyFill="1" applyBorder="1" applyAlignment="1" applyProtection="1">
      <alignment horizontal="center" vertical="top" wrapText="1"/>
    </xf>
    <xf numFmtId="0" fontId="18" fillId="0" borderId="3" xfId="0" applyNumberFormat="1" applyFont="1" applyFill="1" applyBorder="1" applyAlignment="1" applyProtection="1">
      <alignment horizontal="center" vertical="top" wrapText="1"/>
    </xf>
    <xf numFmtId="165" fontId="18" fillId="0" borderId="11" xfId="0" applyNumberFormat="1" applyFont="1" applyFill="1" applyBorder="1" applyAlignment="1">
      <alignment horizontal="center" vertical="top" wrapText="1"/>
    </xf>
    <xf numFmtId="0" fontId="17" fillId="0" borderId="0" xfId="0" applyFont="1" applyFill="1" applyAlignment="1">
      <alignment horizontal="center"/>
    </xf>
    <xf numFmtId="0" fontId="24" fillId="0" borderId="1" xfId="0" applyFont="1" applyFill="1" applyBorder="1" applyAlignment="1">
      <alignment horizontal="center" wrapText="1"/>
    </xf>
    <xf numFmtId="0" fontId="8" fillId="0" borderId="0" xfId="0" applyFont="1" applyFill="1" applyAlignment="1">
      <alignment horizontal="center"/>
    </xf>
    <xf numFmtId="0" fontId="8" fillId="0" borderId="0" xfId="0" applyFont="1" applyFill="1" applyAlignment="1"/>
    <xf numFmtId="0" fontId="24" fillId="0" borderId="1" xfId="0" applyFont="1" applyFill="1" applyBorder="1" applyAlignment="1">
      <alignment horizontal="center" vertical="top" wrapText="1"/>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top" wrapText="1"/>
    </xf>
    <xf numFmtId="0" fontId="24" fillId="0" borderId="11" xfId="0" applyFont="1" applyFill="1" applyBorder="1" applyAlignment="1">
      <alignment horizontal="center" vertical="top" wrapText="1"/>
    </xf>
    <xf numFmtId="43" fontId="10" fillId="0" borderId="1" xfId="17"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0" fontId="25" fillId="0" borderId="0" xfId="0" applyFont="1" applyFill="1" applyBorder="1" applyAlignment="1">
      <alignment horizontal="center"/>
    </xf>
    <xf numFmtId="0" fontId="24" fillId="0" borderId="7" xfId="0" applyFont="1" applyFill="1" applyBorder="1" applyAlignment="1">
      <alignment horizontal="center" vertical="top"/>
    </xf>
    <xf numFmtId="0" fontId="24" fillId="0" borderId="11" xfId="0" applyFont="1" applyFill="1" applyBorder="1" applyAlignment="1">
      <alignment horizontal="center" vertical="top"/>
    </xf>
    <xf numFmtId="0" fontId="24" fillId="0" borderId="8" xfId="0" applyFont="1" applyFill="1" applyBorder="1" applyAlignment="1">
      <alignment horizontal="center" vertical="top"/>
    </xf>
    <xf numFmtId="0" fontId="24" fillId="0" borderId="7"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8" xfId="0" applyFont="1" applyFill="1" applyBorder="1" applyAlignment="1">
      <alignment horizontal="center" vertical="center"/>
    </xf>
    <xf numFmtId="2" fontId="25" fillId="0" borderId="2" xfId="0" applyNumberFormat="1" applyFont="1" applyFill="1" applyBorder="1" applyAlignment="1">
      <alignment horizontal="left" vertical="top" wrapText="1"/>
    </xf>
    <xf numFmtId="2" fontId="25" fillId="0" borderId="5" xfId="0" applyNumberFormat="1" applyFont="1" applyFill="1" applyBorder="1" applyAlignment="1">
      <alignment horizontal="left" vertical="top" wrapText="1"/>
    </xf>
    <xf numFmtId="2" fontId="25" fillId="0" borderId="3" xfId="0" applyNumberFormat="1" applyFont="1" applyFill="1" applyBorder="1" applyAlignment="1">
      <alignment horizontal="left" vertical="top" wrapText="1"/>
    </xf>
    <xf numFmtId="0" fontId="24" fillId="0" borderId="1" xfId="0" applyFont="1" applyFill="1" applyBorder="1" applyAlignment="1">
      <alignment horizontal="center" vertical="top"/>
    </xf>
    <xf numFmtId="0" fontId="14" fillId="0" borderId="0" xfId="16" applyFont="1" applyAlignment="1">
      <alignment horizontal="center"/>
    </xf>
    <xf numFmtId="0" fontId="14" fillId="0" borderId="0" xfId="16" applyFont="1" applyFill="1" applyAlignment="1">
      <alignment horizontal="center"/>
    </xf>
    <xf numFmtId="0" fontId="14" fillId="0" borderId="0" xfId="16" applyFont="1" applyAlignment="1">
      <alignment horizontal="left"/>
    </xf>
    <xf numFmtId="0" fontId="14" fillId="0" borderId="0" xfId="16" applyFont="1" applyAlignment="1"/>
  </cellXfs>
  <cellStyles count="124">
    <cellStyle name="Comma" xfId="18"/>
    <cellStyle name="Excel Built-in Normal" xfId="19"/>
    <cellStyle name="m49048872" xfId="20"/>
    <cellStyle name="normal" xfId="21"/>
    <cellStyle name="Normal 2" xfId="94"/>
    <cellStyle name="Normal 3" xfId="93"/>
    <cellStyle name="Normal 4" xfId="92"/>
    <cellStyle name="Normal 5" xfId="91"/>
    <cellStyle name="Normal 6" xfId="90"/>
    <cellStyle name="Normal 7" xfId="95"/>
    <cellStyle name="st25" xfId="121"/>
    <cellStyle name="TableStyleLight1" xfId="22"/>
    <cellStyle name="xl23" xfId="120"/>
    <cellStyle name="xl24" xfId="7"/>
    <cellStyle name="xl25" xfId="123"/>
    <cellStyle name="xl26" xfId="5"/>
    <cellStyle name="xl26 2" xfId="13"/>
    <cellStyle name="xl33" xfId="1"/>
    <cellStyle name="xl35" xfId="2"/>
    <cellStyle name="xl36" xfId="9"/>
    <cellStyle name="xl37" xfId="122"/>
    <cellStyle name="xl38" xfId="10"/>
    <cellStyle name="xl40" xfId="6"/>
    <cellStyle name="xl40 2" xfId="14"/>
    <cellStyle name="xl41 2" xfId="11"/>
    <cellStyle name="xl60" xfId="4"/>
    <cellStyle name="xl61" xfId="12"/>
    <cellStyle name="xl63" xfId="15"/>
    <cellStyle name="xl64" xfId="8"/>
    <cellStyle name="Гиперссылка 3" xfId="23"/>
    <cellStyle name="Гиперссылка 4" xfId="24"/>
    <cellStyle name="Данные (только для чтения)" xfId="89"/>
    <cellStyle name="Денежный 2" xfId="25"/>
    <cellStyle name="Денежный 2 4" xfId="26"/>
    <cellStyle name="Обычный" xfId="0" builtinId="0"/>
    <cellStyle name="Обычный 10" xfId="27"/>
    <cellStyle name="Обычный 10 3" xfId="28"/>
    <cellStyle name="Обычный 11" xfId="97"/>
    <cellStyle name="Обычный 12" xfId="88"/>
    <cellStyle name="Обычный 13" xfId="87"/>
    <cellStyle name="Обычный 14" xfId="86"/>
    <cellStyle name="Обычный 14 2" xfId="29"/>
    <cellStyle name="Обычный 15" xfId="85"/>
    <cellStyle name="Обычный 16" xfId="84"/>
    <cellStyle name="Обычный 17" xfId="83"/>
    <cellStyle name="Обычный 18" xfId="82"/>
    <cellStyle name="Обычный 19" xfId="81"/>
    <cellStyle name="Обычный 2" xfId="3"/>
    <cellStyle name="Обычный 2 2" xfId="31"/>
    <cellStyle name="Обычный 2 2 2" xfId="32"/>
    <cellStyle name="Обычный 2 2 3" xfId="80"/>
    <cellStyle name="Обычный 2 3" xfId="30"/>
    <cellStyle name="Обычный 2 5" xfId="33"/>
    <cellStyle name="Обычный 2_Приложение 10 УФНС для оценки эффективности льгот" xfId="34"/>
    <cellStyle name="Обычный 20" xfId="79"/>
    <cellStyle name="Обычный 21" xfId="78"/>
    <cellStyle name="Обычный 22" xfId="77"/>
    <cellStyle name="Обычный 23" xfId="35"/>
    <cellStyle name="Обычный 23 2" xfId="76"/>
    <cellStyle name="Обычный 24" xfId="75"/>
    <cellStyle name="Обычный 25" xfId="36"/>
    <cellStyle name="Обычный 25 2" xfId="74"/>
    <cellStyle name="Обычный 26" xfId="73"/>
    <cellStyle name="Обычный 27" xfId="37"/>
    <cellStyle name="Обычный 27 2" xfId="72"/>
    <cellStyle name="Обычный 28" xfId="38"/>
    <cellStyle name="Обычный 28 2" xfId="71"/>
    <cellStyle name="Обычный 29" xfId="70"/>
    <cellStyle name="Обычный 3" xfId="16"/>
    <cellStyle name="Обычный 3 2" xfId="39"/>
    <cellStyle name="Обычный 3 2 2 2" xfId="40"/>
    <cellStyle name="Обычный 3 3" xfId="41"/>
    <cellStyle name="Обычный 3 3 2" xfId="69"/>
    <cellStyle name="Обычный 3 4" xfId="42"/>
    <cellStyle name="Обычный 3 4 2" xfId="61"/>
    <cellStyle name="Обычный 3 5" xfId="60"/>
    <cellStyle name="Обычный 3 6" xfId="59"/>
    <cellStyle name="Обычный 3 7" xfId="68"/>
    <cellStyle name="Обычный 30" xfId="67"/>
    <cellStyle name="Обычный 31" xfId="66"/>
    <cellStyle name="Обычный 32" xfId="65"/>
    <cellStyle name="Обычный 33" xfId="64"/>
    <cellStyle name="Обычный 34" xfId="63"/>
    <cellStyle name="Обычный 35" xfId="62"/>
    <cellStyle name="Обычный 36" xfId="96"/>
    <cellStyle name="Обычный 37" xfId="117"/>
    <cellStyle name="Обычный 38" xfId="119"/>
    <cellStyle name="Обычный 4" xfId="43"/>
    <cellStyle name="Обычный 4 2" xfId="98"/>
    <cellStyle name="Обычный 4 2 2" xfId="99"/>
    <cellStyle name="Обычный 4 2 3" xfId="100"/>
    <cellStyle name="Обычный 4 2 4" xfId="101"/>
    <cellStyle name="Обычный 4 2 5" xfId="102"/>
    <cellStyle name="Обычный 4 2 6" xfId="103"/>
    <cellStyle name="Обычный 4 3" xfId="104"/>
    <cellStyle name="Обычный 4 4" xfId="105"/>
    <cellStyle name="Обычный 4 5" xfId="44"/>
    <cellStyle name="Обычный 4 5 2" xfId="106"/>
    <cellStyle name="Обычный 4 6" xfId="107"/>
    <cellStyle name="Обычный 4 7" xfId="108"/>
    <cellStyle name="Обычный 5" xfId="45"/>
    <cellStyle name="Обычный 5 2" xfId="46"/>
    <cellStyle name="Обычный 5 3" xfId="109"/>
    <cellStyle name="Обычный 5 4" xfId="110"/>
    <cellStyle name="Обычный 5 5" xfId="111"/>
    <cellStyle name="Обычный 5 6" xfId="112"/>
    <cellStyle name="Обычный 6" xfId="47"/>
    <cellStyle name="Обычный 6 2" xfId="113"/>
    <cellStyle name="Обычный 7" xfId="48"/>
    <cellStyle name="Обычный 7 2" xfId="114"/>
    <cellStyle name="Обычный 8" xfId="49"/>
    <cellStyle name="Обычный 8 2" xfId="50"/>
    <cellStyle name="Обычный 8 3" xfId="115"/>
    <cellStyle name="Обычный 9" xfId="51"/>
    <cellStyle name="Обычный 9 2" xfId="116"/>
    <cellStyle name="Процентный 2" xfId="52"/>
    <cellStyle name="Процентный 2 2" xfId="53"/>
    <cellStyle name="Стиль 1" xfId="54"/>
    <cellStyle name="Финансовый" xfId="17" builtinId="3"/>
    <cellStyle name="Финансовый 2" xfId="55"/>
    <cellStyle name="Финансовый 2 2" xfId="56"/>
    <cellStyle name="Финансовый 2 3" xfId="57"/>
    <cellStyle name="Финансовый 2 4" xfId="118"/>
    <cellStyle name="Финансовый 3" xfId="58"/>
  </cellStyles>
  <dxfs count="0"/>
  <tableStyles count="0" defaultTableStyle="TableStyleMedium9" defaultPivotStyle="PivotStyleLight16"/>
  <colors>
    <mruColors>
      <color rgb="FFFF9999"/>
      <color rgb="FFCCFFFF"/>
      <color rgb="FF66FFFF"/>
      <color rgb="FFCCCC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171"/>
  <sheetViews>
    <sheetView showZeros="0" zoomScaleNormal="100" zoomScaleSheetLayoutView="100" workbookViewId="0">
      <selection activeCell="K12" sqref="K12"/>
    </sheetView>
  </sheetViews>
  <sheetFormatPr defaultRowHeight="12"/>
  <cols>
    <col min="1" max="4" width="4.140625" style="122" customWidth="1"/>
    <col min="5" max="5" width="33.7109375" style="122" customWidth="1"/>
    <col min="6" max="6" width="41.28515625" style="122" customWidth="1"/>
    <col min="7" max="7" width="7.140625" style="183" customWidth="1"/>
    <col min="8" max="9" width="4.5703125" style="183" customWidth="1"/>
    <col min="10" max="10" width="11.5703125" style="183" customWidth="1"/>
    <col min="11" max="11" width="5.7109375" style="183" customWidth="1"/>
    <col min="12" max="16" width="14.42578125" style="236" customWidth="1"/>
    <col min="17" max="16384" width="9.140625" style="122"/>
  </cols>
  <sheetData>
    <row r="1" spans="1:20" s="13" customFormat="1" ht="15.75">
      <c r="A1" s="35"/>
      <c r="B1" s="35"/>
      <c r="C1" s="35"/>
      <c r="D1" s="35"/>
      <c r="E1" s="296"/>
      <c r="F1" s="297"/>
      <c r="G1" s="35"/>
      <c r="H1" s="35"/>
      <c r="I1" s="298"/>
      <c r="J1" s="85"/>
      <c r="K1" s="35"/>
      <c r="L1" s="35"/>
      <c r="M1" s="35"/>
      <c r="N1" s="35"/>
      <c r="O1" s="35"/>
      <c r="P1" s="299" t="s">
        <v>690</v>
      </c>
      <c r="Q1" s="35"/>
      <c r="R1" s="85"/>
      <c r="S1" s="85"/>
    </row>
    <row r="2" spans="1:20" s="13" customFormat="1" ht="15.75">
      <c r="A2" s="374" t="s">
        <v>691</v>
      </c>
      <c r="B2" s="374"/>
      <c r="C2" s="374"/>
      <c r="D2" s="374"/>
      <c r="E2" s="374"/>
      <c r="F2" s="374"/>
      <c r="G2" s="374"/>
      <c r="H2" s="374"/>
      <c r="I2" s="374"/>
      <c r="J2" s="374"/>
      <c r="K2" s="374"/>
      <c r="L2" s="374"/>
      <c r="M2" s="374"/>
      <c r="N2" s="374"/>
      <c r="O2" s="374"/>
      <c r="P2" s="374"/>
      <c r="Q2" s="129"/>
      <c r="R2" s="129"/>
      <c r="S2" s="129"/>
      <c r="T2" s="129"/>
    </row>
    <row r="3" spans="1:20" s="13" customFormat="1" ht="15.75">
      <c r="A3" s="374" t="s">
        <v>174</v>
      </c>
      <c r="B3" s="374"/>
      <c r="C3" s="374"/>
      <c r="D3" s="374"/>
      <c r="E3" s="374"/>
      <c r="F3" s="374"/>
      <c r="G3" s="374"/>
      <c r="H3" s="374"/>
      <c r="I3" s="374"/>
      <c r="J3" s="374"/>
      <c r="K3" s="374"/>
      <c r="L3" s="374"/>
      <c r="M3" s="374"/>
      <c r="N3" s="374"/>
      <c r="O3" s="374"/>
      <c r="P3" s="374"/>
      <c r="Q3" s="129"/>
      <c r="R3" s="129"/>
      <c r="S3" s="129"/>
      <c r="T3" s="129"/>
    </row>
    <row r="4" spans="1:20" s="13" customFormat="1" ht="15.75">
      <c r="A4" s="374" t="s">
        <v>692</v>
      </c>
      <c r="B4" s="374"/>
      <c r="C4" s="374"/>
      <c r="D4" s="374"/>
      <c r="E4" s="374"/>
      <c r="F4" s="374"/>
      <c r="G4" s="374"/>
      <c r="H4" s="374"/>
      <c r="I4" s="374"/>
      <c r="J4" s="374"/>
      <c r="K4" s="374"/>
      <c r="L4" s="374"/>
      <c r="M4" s="374"/>
      <c r="N4" s="374"/>
      <c r="O4" s="374"/>
      <c r="P4" s="374"/>
      <c r="Q4" s="129"/>
      <c r="R4" s="129"/>
      <c r="S4" s="129"/>
      <c r="T4" s="129"/>
    </row>
    <row r="5" spans="1:20" s="13" customFormat="1" ht="12.75">
      <c r="A5" s="81"/>
      <c r="B5" s="81"/>
      <c r="C5" s="81"/>
      <c r="D5" s="81"/>
      <c r="E5" s="300"/>
      <c r="F5" s="301"/>
      <c r="G5" s="81"/>
      <c r="H5" s="302"/>
      <c r="I5" s="302"/>
      <c r="J5" s="302"/>
      <c r="K5" s="303"/>
      <c r="L5" s="303"/>
      <c r="M5" s="303"/>
      <c r="N5" s="303"/>
      <c r="O5" s="81"/>
      <c r="P5" s="81"/>
      <c r="Q5" s="81"/>
      <c r="R5" s="303"/>
      <c r="S5" s="303"/>
      <c r="T5" s="303"/>
    </row>
    <row r="6" spans="1:20" s="13" customFormat="1" ht="15.75">
      <c r="A6" s="129" t="s">
        <v>310</v>
      </c>
      <c r="B6" s="129"/>
      <c r="C6" s="129"/>
      <c r="D6" s="129"/>
      <c r="E6" s="129"/>
      <c r="F6" s="129"/>
      <c r="G6" s="129"/>
      <c r="H6" s="129"/>
      <c r="I6" s="129"/>
      <c r="J6" s="129"/>
      <c r="K6" s="129"/>
      <c r="L6" s="129"/>
      <c r="M6" s="129"/>
      <c r="N6" s="129"/>
      <c r="O6" s="129"/>
      <c r="P6" s="129"/>
      <c r="Q6" s="129"/>
      <c r="R6" s="129"/>
      <c r="S6" s="129"/>
      <c r="T6" s="129"/>
    </row>
    <row r="7" spans="1:20" s="13" customFormat="1" ht="13.5" customHeight="1">
      <c r="A7" s="375" t="s">
        <v>311</v>
      </c>
      <c r="B7" s="375"/>
      <c r="C7" s="375"/>
      <c r="D7" s="375"/>
      <c r="E7" s="375"/>
      <c r="F7" s="375"/>
      <c r="G7" s="375"/>
      <c r="H7" s="375"/>
      <c r="I7" s="375"/>
      <c r="J7" s="375"/>
      <c r="K7" s="85"/>
      <c r="L7" s="85"/>
      <c r="M7" s="85"/>
      <c r="N7" s="85"/>
      <c r="O7" s="35"/>
      <c r="P7" s="35"/>
      <c r="Q7" s="35"/>
      <c r="R7" s="85"/>
      <c r="S7" s="85"/>
      <c r="T7" s="85"/>
    </row>
    <row r="8" spans="1:20" s="183" customFormat="1" ht="12" customHeight="1">
      <c r="A8" s="377" t="s">
        <v>0</v>
      </c>
      <c r="B8" s="377"/>
      <c r="C8" s="377"/>
      <c r="D8" s="377"/>
      <c r="E8" s="377" t="s">
        <v>143</v>
      </c>
      <c r="F8" s="377" t="s">
        <v>277</v>
      </c>
      <c r="G8" s="377" t="s">
        <v>1</v>
      </c>
      <c r="H8" s="377"/>
      <c r="I8" s="377"/>
      <c r="J8" s="377"/>
      <c r="K8" s="377"/>
      <c r="L8" s="376" t="s">
        <v>176</v>
      </c>
      <c r="M8" s="376"/>
      <c r="N8" s="376"/>
      <c r="O8" s="376" t="s">
        <v>177</v>
      </c>
      <c r="P8" s="376"/>
    </row>
    <row r="9" spans="1:20" s="183" customFormat="1" ht="60">
      <c r="A9" s="260" t="s">
        <v>2</v>
      </c>
      <c r="B9" s="260" t="s">
        <v>3</v>
      </c>
      <c r="C9" s="260" t="s">
        <v>4</v>
      </c>
      <c r="D9" s="260" t="s">
        <v>5</v>
      </c>
      <c r="E9" s="377"/>
      <c r="F9" s="377"/>
      <c r="G9" s="260" t="s">
        <v>6</v>
      </c>
      <c r="H9" s="260" t="s">
        <v>7</v>
      </c>
      <c r="I9" s="260" t="s">
        <v>8</v>
      </c>
      <c r="J9" s="260" t="s">
        <v>9</v>
      </c>
      <c r="K9" s="260" t="s">
        <v>10</v>
      </c>
      <c r="L9" s="259" t="s">
        <v>178</v>
      </c>
      <c r="M9" s="259" t="s">
        <v>179</v>
      </c>
      <c r="N9" s="259" t="s">
        <v>180</v>
      </c>
      <c r="O9" s="259" t="s">
        <v>181</v>
      </c>
      <c r="P9" s="259" t="s">
        <v>312</v>
      </c>
    </row>
    <row r="10" spans="1:20">
      <c r="A10" s="254">
        <v>30</v>
      </c>
      <c r="B10" s="254"/>
      <c r="C10" s="254"/>
      <c r="D10" s="254"/>
      <c r="E10" s="254" t="s">
        <v>11</v>
      </c>
      <c r="F10" s="122" t="s">
        <v>15</v>
      </c>
      <c r="G10" s="15"/>
      <c r="H10" s="15"/>
      <c r="I10" s="15"/>
      <c r="J10" s="15"/>
      <c r="K10" s="15"/>
      <c r="L10" s="184">
        <f>L11+L12+L13+L14+L15</f>
        <v>13505919.6</v>
      </c>
      <c r="M10" s="184">
        <f>M11+M12+M13+M14+M15+M16+M17</f>
        <v>16905351.199999999</v>
      </c>
      <c r="N10" s="184">
        <f>N11+N12+N13+N14+N15+N16+N17</f>
        <v>16498128.300000001</v>
      </c>
      <c r="O10" s="184">
        <f>N10/L10%</f>
        <v>122.2</v>
      </c>
      <c r="P10" s="184">
        <f>N10/M10%</f>
        <v>97.6</v>
      </c>
    </row>
    <row r="11" spans="1:20" ht="52.5" customHeight="1">
      <c r="A11" s="255"/>
      <c r="B11" s="255"/>
      <c r="C11" s="255"/>
      <c r="D11" s="255"/>
      <c r="E11" s="255"/>
      <c r="F11" s="254" t="s">
        <v>517</v>
      </c>
      <c r="G11" s="15"/>
      <c r="H11" s="15"/>
      <c r="I11" s="15"/>
      <c r="J11" s="15"/>
      <c r="K11" s="15"/>
      <c r="L11" s="184">
        <f>L18+L47+L109+L139</f>
        <v>12672212</v>
      </c>
      <c r="M11" s="184">
        <f>M18+M47+M109+M139</f>
        <v>16196090.6</v>
      </c>
      <c r="N11" s="184">
        <f>N18+N47+N109+N139</f>
        <v>15853217.6</v>
      </c>
      <c r="O11" s="184">
        <f t="shared" ref="O11:O74" si="0">N11/L11%</f>
        <v>125.1</v>
      </c>
      <c r="P11" s="184">
        <f t="shared" ref="P11:P74" si="1">N11/M11%</f>
        <v>97.9</v>
      </c>
    </row>
    <row r="12" spans="1:20" ht="55.5" customHeight="1">
      <c r="A12" s="255"/>
      <c r="B12" s="255"/>
      <c r="C12" s="255"/>
      <c r="D12" s="255"/>
      <c r="E12" s="255"/>
      <c r="F12" s="254" t="s">
        <v>515</v>
      </c>
      <c r="G12" s="15"/>
      <c r="H12" s="15"/>
      <c r="I12" s="15"/>
      <c r="J12" s="15"/>
      <c r="K12" s="15"/>
      <c r="L12" s="184">
        <f>L48</f>
        <v>8438.2999999999993</v>
      </c>
      <c r="M12" s="184">
        <f>M48</f>
        <v>37493.4</v>
      </c>
      <c r="N12" s="184">
        <f>N48</f>
        <v>37285.199999999997</v>
      </c>
      <c r="O12" s="184">
        <f t="shared" si="0"/>
        <v>441.9</v>
      </c>
      <c r="P12" s="184">
        <f t="shared" si="1"/>
        <v>99.4</v>
      </c>
    </row>
    <row r="13" spans="1:20" ht="76.5" customHeight="1">
      <c r="A13" s="255"/>
      <c r="B13" s="255"/>
      <c r="C13" s="255"/>
      <c r="D13" s="255"/>
      <c r="E13" s="255"/>
      <c r="F13" s="262" t="s">
        <v>514</v>
      </c>
      <c r="G13" s="15"/>
      <c r="H13" s="15"/>
      <c r="I13" s="15"/>
      <c r="J13" s="15"/>
      <c r="K13" s="15"/>
      <c r="L13" s="184">
        <f>L49</f>
        <v>452922.2</v>
      </c>
      <c r="M13" s="184">
        <f t="shared" ref="M13" si="2">M49</f>
        <v>132791.5</v>
      </c>
      <c r="N13" s="184">
        <f t="shared" ref="N13" si="3">N49</f>
        <v>98139.3</v>
      </c>
      <c r="O13" s="184">
        <f t="shared" si="0"/>
        <v>21.7</v>
      </c>
      <c r="P13" s="184">
        <f t="shared" si="1"/>
        <v>73.900000000000006</v>
      </c>
    </row>
    <row r="14" spans="1:20" ht="50.25" customHeight="1">
      <c r="A14" s="255"/>
      <c r="B14" s="255"/>
      <c r="C14" s="255"/>
      <c r="D14" s="255"/>
      <c r="E14" s="255"/>
      <c r="F14" s="254" t="s">
        <v>464</v>
      </c>
      <c r="G14" s="15"/>
      <c r="H14" s="15"/>
      <c r="I14" s="15"/>
      <c r="J14" s="15"/>
      <c r="K14" s="15"/>
      <c r="L14" s="184">
        <f>L93</f>
        <v>1500</v>
      </c>
      <c r="M14" s="184">
        <f t="shared" ref="M14" si="4">M93</f>
        <v>1500</v>
      </c>
      <c r="N14" s="184">
        <f t="shared" ref="N14" si="5">N93</f>
        <v>1492.9</v>
      </c>
      <c r="O14" s="184">
        <f t="shared" si="0"/>
        <v>99.5</v>
      </c>
      <c r="P14" s="184">
        <f t="shared" si="1"/>
        <v>99.5</v>
      </c>
    </row>
    <row r="15" spans="1:20" ht="36">
      <c r="A15" s="255"/>
      <c r="B15" s="255"/>
      <c r="C15" s="255"/>
      <c r="D15" s="255"/>
      <c r="E15" s="255"/>
      <c r="F15" s="185" t="s">
        <v>465</v>
      </c>
      <c r="G15" s="186"/>
      <c r="H15" s="186"/>
      <c r="I15" s="187"/>
      <c r="J15" s="186"/>
      <c r="K15" s="186"/>
      <c r="L15" s="188">
        <f>L51</f>
        <v>370847.1</v>
      </c>
      <c r="M15" s="188">
        <f t="shared" ref="M15" si="6">M51</f>
        <v>208524.3</v>
      </c>
      <c r="N15" s="188">
        <f t="shared" ref="N15" si="7">N51</f>
        <v>196521.8</v>
      </c>
      <c r="O15" s="184">
        <f t="shared" si="0"/>
        <v>53</v>
      </c>
      <c r="P15" s="184">
        <f t="shared" si="1"/>
        <v>94.2</v>
      </c>
    </row>
    <row r="16" spans="1:20" ht="48">
      <c r="A16" s="255"/>
      <c r="B16" s="255"/>
      <c r="C16" s="255"/>
      <c r="D16" s="255"/>
      <c r="E16" s="255"/>
      <c r="F16" s="185" t="s">
        <v>516</v>
      </c>
      <c r="G16" s="186"/>
      <c r="H16" s="186"/>
      <c r="I16" s="187"/>
      <c r="J16" s="186"/>
      <c r="K16" s="186"/>
      <c r="L16" s="188"/>
      <c r="M16" s="188">
        <f>M52</f>
        <v>13682.4</v>
      </c>
      <c r="N16" s="188">
        <f>N52</f>
        <v>6841.2</v>
      </c>
      <c r="O16" s="184"/>
      <c r="P16" s="184">
        <f t="shared" si="1"/>
        <v>50</v>
      </c>
    </row>
    <row r="17" spans="1:16" ht="96">
      <c r="A17" s="256"/>
      <c r="B17" s="256"/>
      <c r="C17" s="256"/>
      <c r="D17" s="256"/>
      <c r="E17" s="256"/>
      <c r="F17" s="185" t="s">
        <v>518</v>
      </c>
      <c r="G17" s="186"/>
      <c r="H17" s="186"/>
      <c r="I17" s="187"/>
      <c r="J17" s="186"/>
      <c r="K17" s="186"/>
      <c r="L17" s="188"/>
      <c r="M17" s="188">
        <f>M53+M110+M140</f>
        <v>315269</v>
      </c>
      <c r="N17" s="188">
        <f>N53+N110+N140</f>
        <v>304630.3</v>
      </c>
      <c r="O17" s="184"/>
      <c r="P17" s="184">
        <f t="shared" si="1"/>
        <v>96.6</v>
      </c>
    </row>
    <row r="18" spans="1:16" ht="37.5" customHeight="1">
      <c r="A18" s="246" t="s">
        <v>12</v>
      </c>
      <c r="B18" s="246" t="s">
        <v>13</v>
      </c>
      <c r="C18" s="246"/>
      <c r="D18" s="246"/>
      <c r="E18" s="254" t="s">
        <v>14</v>
      </c>
      <c r="F18" s="254" t="s">
        <v>173</v>
      </c>
      <c r="G18" s="189">
        <v>843</v>
      </c>
      <c r="H18" s="189">
        <v>10</v>
      </c>
      <c r="I18" s="94" t="s">
        <v>161</v>
      </c>
      <c r="J18" s="94" t="s">
        <v>17</v>
      </c>
      <c r="K18" s="15"/>
      <c r="L18" s="184">
        <f>L19+L41+L43</f>
        <v>3435310.9</v>
      </c>
      <c r="M18" s="184">
        <f t="shared" ref="M18:N18" si="8">M19+M41+M43</f>
        <v>4562263</v>
      </c>
      <c r="N18" s="184">
        <f t="shared" si="8"/>
        <v>4456845</v>
      </c>
      <c r="O18" s="184">
        <f t="shared" si="0"/>
        <v>129.69999999999999</v>
      </c>
      <c r="P18" s="184">
        <f t="shared" si="1"/>
        <v>97.7</v>
      </c>
    </row>
    <row r="19" spans="1:16" ht="60">
      <c r="A19" s="181" t="s">
        <v>12</v>
      </c>
      <c r="B19" s="181" t="s">
        <v>13</v>
      </c>
      <c r="C19" s="181" t="s">
        <v>18</v>
      </c>
      <c r="D19" s="181"/>
      <c r="E19" s="257" t="s">
        <v>19</v>
      </c>
      <c r="F19" s="257" t="s">
        <v>173</v>
      </c>
      <c r="G19" s="189">
        <v>843</v>
      </c>
      <c r="H19" s="15">
        <v>10</v>
      </c>
      <c r="I19" s="190" t="s">
        <v>161</v>
      </c>
      <c r="J19" s="190">
        <v>3010100000</v>
      </c>
      <c r="K19" s="189"/>
      <c r="L19" s="184">
        <f>SUM(L20:L40)</f>
        <v>3428269</v>
      </c>
      <c r="M19" s="184">
        <f t="shared" ref="M19:N19" si="9">SUM(M20:M40)</f>
        <v>4555580.4000000004</v>
      </c>
      <c r="N19" s="184">
        <f t="shared" si="9"/>
        <v>4451463.5999999996</v>
      </c>
      <c r="O19" s="184">
        <f t="shared" si="0"/>
        <v>129.80000000000001</v>
      </c>
      <c r="P19" s="184">
        <f t="shared" si="1"/>
        <v>97.7</v>
      </c>
    </row>
    <row r="20" spans="1:16" ht="36">
      <c r="A20" s="181" t="s">
        <v>12</v>
      </c>
      <c r="B20" s="181" t="s">
        <v>13</v>
      </c>
      <c r="C20" s="181" t="s">
        <v>18</v>
      </c>
      <c r="D20" s="181" t="s">
        <v>18</v>
      </c>
      <c r="E20" s="257" t="s">
        <v>20</v>
      </c>
      <c r="F20" s="257" t="s">
        <v>173</v>
      </c>
      <c r="G20" s="189">
        <v>843</v>
      </c>
      <c r="H20" s="15">
        <v>10</v>
      </c>
      <c r="I20" s="190" t="s">
        <v>21</v>
      </c>
      <c r="J20" s="190" t="s">
        <v>22</v>
      </c>
      <c r="K20" s="15">
        <v>313</v>
      </c>
      <c r="L20" s="180">
        <v>489375</v>
      </c>
      <c r="M20" s="191">
        <v>642528</v>
      </c>
      <c r="N20" s="191">
        <v>633820.30000000005</v>
      </c>
      <c r="O20" s="184">
        <f t="shared" si="0"/>
        <v>129.5</v>
      </c>
      <c r="P20" s="184">
        <f t="shared" si="1"/>
        <v>98.6</v>
      </c>
    </row>
    <row r="21" spans="1:16" ht="24">
      <c r="A21" s="181" t="s">
        <v>12</v>
      </c>
      <c r="B21" s="181" t="s">
        <v>13</v>
      </c>
      <c r="C21" s="181" t="s">
        <v>18</v>
      </c>
      <c r="D21" s="181" t="s">
        <v>16</v>
      </c>
      <c r="E21" s="257" t="s">
        <v>23</v>
      </c>
      <c r="F21" s="257" t="s">
        <v>173</v>
      </c>
      <c r="G21" s="189">
        <v>843</v>
      </c>
      <c r="H21" s="15">
        <v>10</v>
      </c>
      <c r="I21" s="190" t="s">
        <v>21</v>
      </c>
      <c r="J21" s="190" t="s">
        <v>24</v>
      </c>
      <c r="K21" s="15">
        <v>313</v>
      </c>
      <c r="L21" s="180">
        <v>27903.200000000001</v>
      </c>
      <c r="M21" s="191">
        <v>35704.199999999997</v>
      </c>
      <c r="N21" s="191">
        <v>33443.599999999999</v>
      </c>
      <c r="O21" s="184">
        <f t="shared" si="0"/>
        <v>119.9</v>
      </c>
      <c r="P21" s="184">
        <f t="shared" si="1"/>
        <v>93.7</v>
      </c>
    </row>
    <row r="22" spans="1:16" ht="48">
      <c r="A22" s="181" t="s">
        <v>12</v>
      </c>
      <c r="B22" s="181" t="s">
        <v>13</v>
      </c>
      <c r="C22" s="181" t="s">
        <v>18</v>
      </c>
      <c r="D22" s="181" t="s">
        <v>21</v>
      </c>
      <c r="E22" s="257" t="s">
        <v>25</v>
      </c>
      <c r="F22" s="257" t="s">
        <v>173</v>
      </c>
      <c r="G22" s="189">
        <v>843</v>
      </c>
      <c r="H22" s="15">
        <v>10</v>
      </c>
      <c r="I22" s="190" t="s">
        <v>21</v>
      </c>
      <c r="J22" s="190" t="s">
        <v>26</v>
      </c>
      <c r="K22" s="15">
        <v>313</v>
      </c>
      <c r="L22" s="180">
        <v>5111.3999999999996</v>
      </c>
      <c r="M22" s="191">
        <v>6815.2</v>
      </c>
      <c r="N22" s="191">
        <v>6603.4</v>
      </c>
      <c r="O22" s="184">
        <f t="shared" si="0"/>
        <v>129.19999999999999</v>
      </c>
      <c r="P22" s="184">
        <f t="shared" si="1"/>
        <v>96.9</v>
      </c>
    </row>
    <row r="23" spans="1:16" ht="48">
      <c r="A23" s="181" t="s">
        <v>12</v>
      </c>
      <c r="B23" s="181" t="s">
        <v>13</v>
      </c>
      <c r="C23" s="181" t="s">
        <v>18</v>
      </c>
      <c r="D23" s="181" t="s">
        <v>28</v>
      </c>
      <c r="E23" s="257" t="s">
        <v>29</v>
      </c>
      <c r="F23" s="257" t="s">
        <v>173</v>
      </c>
      <c r="G23" s="189">
        <v>843</v>
      </c>
      <c r="H23" s="15">
        <v>10</v>
      </c>
      <c r="I23" s="190" t="s">
        <v>21</v>
      </c>
      <c r="J23" s="190" t="s">
        <v>30</v>
      </c>
      <c r="K23" s="190" t="s">
        <v>27</v>
      </c>
      <c r="L23" s="180">
        <v>1262675.2</v>
      </c>
      <c r="M23" s="191">
        <v>1685323.1</v>
      </c>
      <c r="N23" s="191">
        <v>1670376.7</v>
      </c>
      <c r="O23" s="184">
        <f t="shared" si="0"/>
        <v>132.30000000000001</v>
      </c>
      <c r="P23" s="184">
        <f t="shared" si="1"/>
        <v>99.1</v>
      </c>
    </row>
    <row r="24" spans="1:16" ht="72">
      <c r="A24" s="181" t="s">
        <v>12</v>
      </c>
      <c r="B24" s="181" t="s">
        <v>13</v>
      </c>
      <c r="C24" s="181" t="s">
        <v>18</v>
      </c>
      <c r="D24" s="181" t="s">
        <v>31</v>
      </c>
      <c r="E24" s="257" t="s">
        <v>32</v>
      </c>
      <c r="F24" s="257" t="s">
        <v>173</v>
      </c>
      <c r="G24" s="189">
        <v>843</v>
      </c>
      <c r="H24" s="15">
        <v>10</v>
      </c>
      <c r="I24" s="190" t="s">
        <v>21</v>
      </c>
      <c r="J24" s="190" t="s">
        <v>33</v>
      </c>
      <c r="K24" s="15">
        <v>321</v>
      </c>
      <c r="L24" s="180">
        <v>9833.6</v>
      </c>
      <c r="M24" s="191">
        <v>13111.5</v>
      </c>
      <c r="N24" s="191">
        <v>11940.1</v>
      </c>
      <c r="O24" s="184">
        <f t="shared" si="0"/>
        <v>121.4</v>
      </c>
      <c r="P24" s="184">
        <f t="shared" si="1"/>
        <v>91.1</v>
      </c>
    </row>
    <row r="25" spans="1:16" ht="36">
      <c r="A25" s="181" t="s">
        <v>12</v>
      </c>
      <c r="B25" s="181" t="s">
        <v>13</v>
      </c>
      <c r="C25" s="181" t="s">
        <v>18</v>
      </c>
      <c r="D25" s="181" t="s">
        <v>34</v>
      </c>
      <c r="E25" s="257" t="s">
        <v>35</v>
      </c>
      <c r="F25" s="257" t="s">
        <v>173</v>
      </c>
      <c r="G25" s="189">
        <v>843</v>
      </c>
      <c r="H25" s="15">
        <v>10</v>
      </c>
      <c r="I25" s="190" t="s">
        <v>466</v>
      </c>
      <c r="J25" s="190" t="s">
        <v>36</v>
      </c>
      <c r="K25" s="15" t="s">
        <v>467</v>
      </c>
      <c r="L25" s="180">
        <v>1113325.5</v>
      </c>
      <c r="M25" s="191">
        <v>1603080.9</v>
      </c>
      <c r="N25" s="191">
        <v>1532528.9</v>
      </c>
      <c r="O25" s="184">
        <f t="shared" si="0"/>
        <v>137.69999999999999</v>
      </c>
      <c r="P25" s="184">
        <f t="shared" si="1"/>
        <v>95.6</v>
      </c>
    </row>
    <row r="26" spans="1:16" ht="36">
      <c r="A26" s="181" t="s">
        <v>12</v>
      </c>
      <c r="B26" s="181" t="s">
        <v>13</v>
      </c>
      <c r="C26" s="181" t="s">
        <v>18</v>
      </c>
      <c r="D26" s="181" t="s">
        <v>37</v>
      </c>
      <c r="E26" s="257" t="s">
        <v>38</v>
      </c>
      <c r="F26" s="257" t="s">
        <v>173</v>
      </c>
      <c r="G26" s="189">
        <v>843</v>
      </c>
      <c r="H26" s="15">
        <v>10</v>
      </c>
      <c r="I26" s="190" t="s">
        <v>466</v>
      </c>
      <c r="J26" s="190" t="s">
        <v>39</v>
      </c>
      <c r="K26" s="15" t="s">
        <v>468</v>
      </c>
      <c r="L26" s="180">
        <v>71299.199999999997</v>
      </c>
      <c r="M26" s="191">
        <v>71299.199999999997</v>
      </c>
      <c r="N26" s="191">
        <v>71213.8</v>
      </c>
      <c r="O26" s="184">
        <f t="shared" si="0"/>
        <v>99.9</v>
      </c>
      <c r="P26" s="184">
        <f t="shared" si="1"/>
        <v>99.9</v>
      </c>
    </row>
    <row r="27" spans="1:16" ht="60">
      <c r="A27" s="181" t="s">
        <v>12</v>
      </c>
      <c r="B27" s="181" t="s">
        <v>13</v>
      </c>
      <c r="C27" s="181" t="s">
        <v>18</v>
      </c>
      <c r="D27" s="181" t="s">
        <v>40</v>
      </c>
      <c r="E27" s="257" t="s">
        <v>41</v>
      </c>
      <c r="F27" s="257" t="s">
        <v>173</v>
      </c>
      <c r="G27" s="189">
        <v>843</v>
      </c>
      <c r="H27" s="15">
        <v>10</v>
      </c>
      <c r="I27" s="190" t="s">
        <v>21</v>
      </c>
      <c r="J27" s="190" t="s">
        <v>42</v>
      </c>
      <c r="K27" s="15">
        <v>321</v>
      </c>
      <c r="L27" s="180">
        <v>15000</v>
      </c>
      <c r="M27" s="191">
        <v>20000</v>
      </c>
      <c r="N27" s="191">
        <v>20000</v>
      </c>
      <c r="O27" s="184">
        <f t="shared" si="0"/>
        <v>133.30000000000001</v>
      </c>
      <c r="P27" s="184">
        <f t="shared" si="1"/>
        <v>100</v>
      </c>
    </row>
    <row r="28" spans="1:16" ht="72">
      <c r="A28" s="181" t="s">
        <v>12</v>
      </c>
      <c r="B28" s="181" t="s">
        <v>13</v>
      </c>
      <c r="C28" s="181" t="s">
        <v>18</v>
      </c>
      <c r="D28" s="181" t="s">
        <v>43</v>
      </c>
      <c r="E28" s="257" t="s">
        <v>313</v>
      </c>
      <c r="F28" s="257" t="s">
        <v>173</v>
      </c>
      <c r="G28" s="189">
        <v>843</v>
      </c>
      <c r="H28" s="15">
        <v>10</v>
      </c>
      <c r="I28" s="190" t="s">
        <v>21</v>
      </c>
      <c r="J28" s="190" t="s">
        <v>44</v>
      </c>
      <c r="K28" s="189">
        <v>313</v>
      </c>
      <c r="L28" s="180">
        <v>5172</v>
      </c>
      <c r="M28" s="191">
        <v>8585.6</v>
      </c>
      <c r="N28" s="191">
        <v>8585.52</v>
      </c>
      <c r="O28" s="184">
        <f t="shared" si="0"/>
        <v>166</v>
      </c>
      <c r="P28" s="184">
        <f t="shared" si="1"/>
        <v>100</v>
      </c>
    </row>
    <row r="29" spans="1:16" ht="60">
      <c r="A29" s="181" t="s">
        <v>12</v>
      </c>
      <c r="B29" s="181" t="s">
        <v>13</v>
      </c>
      <c r="C29" s="181" t="s">
        <v>18</v>
      </c>
      <c r="D29" s="181" t="s">
        <v>45</v>
      </c>
      <c r="E29" s="257" t="s">
        <v>46</v>
      </c>
      <c r="F29" s="257" t="s">
        <v>173</v>
      </c>
      <c r="G29" s="189">
        <v>843</v>
      </c>
      <c r="H29" s="15">
        <v>10</v>
      </c>
      <c r="I29" s="190" t="s">
        <v>21</v>
      </c>
      <c r="J29" s="190" t="s">
        <v>47</v>
      </c>
      <c r="K29" s="15" t="s">
        <v>314</v>
      </c>
      <c r="L29" s="180">
        <v>12470.3</v>
      </c>
      <c r="M29" s="191">
        <v>19127.099999999999</v>
      </c>
      <c r="N29" s="191">
        <v>18792.3</v>
      </c>
      <c r="O29" s="184">
        <f t="shared" si="0"/>
        <v>150.69999999999999</v>
      </c>
      <c r="P29" s="184">
        <f t="shared" si="1"/>
        <v>98.2</v>
      </c>
    </row>
    <row r="30" spans="1:16" ht="36">
      <c r="A30" s="181" t="s">
        <v>12</v>
      </c>
      <c r="B30" s="181" t="s">
        <v>13</v>
      </c>
      <c r="C30" s="181" t="s">
        <v>18</v>
      </c>
      <c r="D30" s="181" t="s">
        <v>48</v>
      </c>
      <c r="E30" s="257" t="s">
        <v>49</v>
      </c>
      <c r="F30" s="257" t="s">
        <v>173</v>
      </c>
      <c r="G30" s="192">
        <v>843</v>
      </c>
      <c r="H30" s="178">
        <v>10</v>
      </c>
      <c r="I30" s="193" t="s">
        <v>21</v>
      </c>
      <c r="J30" s="190" t="s">
        <v>50</v>
      </c>
      <c r="K30" s="15">
        <v>313</v>
      </c>
      <c r="L30" s="180">
        <v>7470.7</v>
      </c>
      <c r="M30" s="191">
        <v>10537.9</v>
      </c>
      <c r="N30" s="191">
        <v>10476.5</v>
      </c>
      <c r="O30" s="184">
        <f t="shared" si="0"/>
        <v>140.19999999999999</v>
      </c>
      <c r="P30" s="184">
        <f t="shared" si="1"/>
        <v>99.4</v>
      </c>
    </row>
    <row r="31" spans="1:16" ht="60">
      <c r="A31" s="181" t="s">
        <v>12</v>
      </c>
      <c r="B31" s="181" t="s">
        <v>13</v>
      </c>
      <c r="C31" s="181" t="s">
        <v>18</v>
      </c>
      <c r="D31" s="181" t="s">
        <v>51</v>
      </c>
      <c r="E31" s="257" t="s">
        <v>52</v>
      </c>
      <c r="F31" s="257" t="s">
        <v>173</v>
      </c>
      <c r="G31" s="192">
        <v>843</v>
      </c>
      <c r="H31" s="178">
        <v>10</v>
      </c>
      <c r="I31" s="193" t="s">
        <v>21</v>
      </c>
      <c r="J31" s="190" t="s">
        <v>53</v>
      </c>
      <c r="K31" s="194">
        <v>313</v>
      </c>
      <c r="L31" s="180">
        <v>519.70000000000005</v>
      </c>
      <c r="M31" s="191">
        <v>692.9</v>
      </c>
      <c r="N31" s="191">
        <v>655.1</v>
      </c>
      <c r="O31" s="184">
        <f t="shared" si="0"/>
        <v>126.1</v>
      </c>
      <c r="P31" s="184">
        <f t="shared" si="1"/>
        <v>94.5</v>
      </c>
    </row>
    <row r="32" spans="1:16" ht="36">
      <c r="A32" s="181" t="s">
        <v>12</v>
      </c>
      <c r="B32" s="181" t="s">
        <v>13</v>
      </c>
      <c r="C32" s="181" t="s">
        <v>18</v>
      </c>
      <c r="D32" s="181" t="s">
        <v>54</v>
      </c>
      <c r="E32" s="257" t="s">
        <v>55</v>
      </c>
      <c r="F32" s="257" t="s">
        <v>173</v>
      </c>
      <c r="G32" s="192">
        <v>843</v>
      </c>
      <c r="H32" s="178">
        <v>10</v>
      </c>
      <c r="I32" s="193" t="s">
        <v>18</v>
      </c>
      <c r="J32" s="190" t="s">
        <v>56</v>
      </c>
      <c r="K32" s="15">
        <v>312</v>
      </c>
      <c r="L32" s="180">
        <v>94439.5</v>
      </c>
      <c r="M32" s="191">
        <v>113919.3</v>
      </c>
      <c r="N32" s="191">
        <v>111919.13</v>
      </c>
      <c r="O32" s="184">
        <f t="shared" si="0"/>
        <v>118.5</v>
      </c>
      <c r="P32" s="184">
        <f t="shared" si="1"/>
        <v>98.2</v>
      </c>
    </row>
    <row r="33" spans="1:16" ht="24">
      <c r="A33" s="181" t="s">
        <v>12</v>
      </c>
      <c r="B33" s="181" t="s">
        <v>13</v>
      </c>
      <c r="C33" s="181" t="s">
        <v>18</v>
      </c>
      <c r="D33" s="181" t="s">
        <v>57</v>
      </c>
      <c r="E33" s="257" t="s">
        <v>58</v>
      </c>
      <c r="F33" s="257" t="s">
        <v>173</v>
      </c>
      <c r="G33" s="189">
        <v>843</v>
      </c>
      <c r="H33" s="15">
        <v>10</v>
      </c>
      <c r="I33" s="190" t="s">
        <v>21</v>
      </c>
      <c r="J33" s="190" t="s">
        <v>59</v>
      </c>
      <c r="K33" s="15">
        <v>313</v>
      </c>
      <c r="L33" s="180">
        <v>17041.5</v>
      </c>
      <c r="M33" s="191">
        <v>19422</v>
      </c>
      <c r="N33" s="191">
        <v>18620.099999999999</v>
      </c>
      <c r="O33" s="184">
        <f t="shared" si="0"/>
        <v>109.3</v>
      </c>
      <c r="P33" s="184">
        <f t="shared" si="1"/>
        <v>95.9</v>
      </c>
    </row>
    <row r="34" spans="1:16" ht="72">
      <c r="A34" s="181" t="s">
        <v>12</v>
      </c>
      <c r="B34" s="181" t="s">
        <v>13</v>
      </c>
      <c r="C34" s="181" t="s">
        <v>18</v>
      </c>
      <c r="D34" s="181" t="s">
        <v>60</v>
      </c>
      <c r="E34" s="257" t="s">
        <v>151</v>
      </c>
      <c r="F34" s="257" t="s">
        <v>173</v>
      </c>
      <c r="G34" s="192">
        <v>843</v>
      </c>
      <c r="H34" s="178">
        <v>10</v>
      </c>
      <c r="I34" s="193" t="s">
        <v>18</v>
      </c>
      <c r="J34" s="190" t="s">
        <v>61</v>
      </c>
      <c r="K34" s="15">
        <v>312</v>
      </c>
      <c r="L34" s="180">
        <v>533</v>
      </c>
      <c r="M34" s="191">
        <v>1311.7</v>
      </c>
      <c r="N34" s="191">
        <v>1306.9000000000001</v>
      </c>
      <c r="O34" s="184">
        <f t="shared" si="0"/>
        <v>245.2</v>
      </c>
      <c r="P34" s="184">
        <f t="shared" si="1"/>
        <v>99.6</v>
      </c>
    </row>
    <row r="35" spans="1:16" ht="60">
      <c r="A35" s="181" t="s">
        <v>12</v>
      </c>
      <c r="B35" s="181" t="s">
        <v>13</v>
      </c>
      <c r="C35" s="181" t="s">
        <v>18</v>
      </c>
      <c r="D35" s="181" t="s">
        <v>62</v>
      </c>
      <c r="E35" s="257" t="s">
        <v>63</v>
      </c>
      <c r="F35" s="257" t="s">
        <v>173</v>
      </c>
      <c r="G35" s="192">
        <v>843</v>
      </c>
      <c r="H35" s="178">
        <v>10</v>
      </c>
      <c r="I35" s="193" t="s">
        <v>469</v>
      </c>
      <c r="J35" s="190" t="s">
        <v>64</v>
      </c>
      <c r="K35" s="15" t="s">
        <v>470</v>
      </c>
      <c r="L35" s="180">
        <v>37701.300000000003</v>
      </c>
      <c r="M35" s="191">
        <v>37701.300000000003</v>
      </c>
      <c r="N35" s="191">
        <v>35023.800000000003</v>
      </c>
      <c r="O35" s="184">
        <f t="shared" si="0"/>
        <v>92.9</v>
      </c>
      <c r="P35" s="184">
        <f t="shared" si="1"/>
        <v>92.9</v>
      </c>
    </row>
    <row r="36" spans="1:16" ht="48">
      <c r="A36" s="181" t="s">
        <v>12</v>
      </c>
      <c r="B36" s="181" t="s">
        <v>13</v>
      </c>
      <c r="C36" s="181" t="s">
        <v>18</v>
      </c>
      <c r="D36" s="181" t="s">
        <v>65</v>
      </c>
      <c r="E36" s="257" t="s">
        <v>66</v>
      </c>
      <c r="F36" s="257" t="s">
        <v>173</v>
      </c>
      <c r="G36" s="192">
        <v>843</v>
      </c>
      <c r="H36" s="178">
        <v>10</v>
      </c>
      <c r="I36" s="193" t="s">
        <v>21</v>
      </c>
      <c r="J36" s="190" t="s">
        <v>67</v>
      </c>
      <c r="K36" s="189">
        <v>321</v>
      </c>
      <c r="L36" s="180">
        <v>169.5</v>
      </c>
      <c r="M36" s="191">
        <v>169.5</v>
      </c>
      <c r="N36" s="191">
        <v>119</v>
      </c>
      <c r="O36" s="184">
        <f t="shared" si="0"/>
        <v>70.2</v>
      </c>
      <c r="P36" s="184">
        <f t="shared" si="1"/>
        <v>70.2</v>
      </c>
    </row>
    <row r="37" spans="1:16" ht="48">
      <c r="A37" s="181" t="s">
        <v>12</v>
      </c>
      <c r="B37" s="181" t="s">
        <v>13</v>
      </c>
      <c r="C37" s="181" t="s">
        <v>18</v>
      </c>
      <c r="D37" s="181" t="s">
        <v>68</v>
      </c>
      <c r="E37" s="257" t="s">
        <v>69</v>
      </c>
      <c r="F37" s="257" t="s">
        <v>173</v>
      </c>
      <c r="G37" s="189">
        <v>843</v>
      </c>
      <c r="H37" s="15">
        <v>10</v>
      </c>
      <c r="I37" s="190" t="s">
        <v>21</v>
      </c>
      <c r="J37" s="190" t="s">
        <v>70</v>
      </c>
      <c r="K37" s="189">
        <v>321</v>
      </c>
      <c r="L37" s="180">
        <v>167.6</v>
      </c>
      <c r="M37" s="191">
        <v>167.6</v>
      </c>
      <c r="N37" s="191">
        <v>120.8</v>
      </c>
      <c r="O37" s="184">
        <f t="shared" si="0"/>
        <v>72.099999999999994</v>
      </c>
      <c r="P37" s="184">
        <f t="shared" si="1"/>
        <v>72.099999999999994</v>
      </c>
    </row>
    <row r="38" spans="1:16" ht="60">
      <c r="A38" s="246" t="s">
        <v>12</v>
      </c>
      <c r="B38" s="246" t="s">
        <v>13</v>
      </c>
      <c r="C38" s="246" t="s">
        <v>18</v>
      </c>
      <c r="D38" s="246" t="s">
        <v>71</v>
      </c>
      <c r="E38" s="254" t="s">
        <v>418</v>
      </c>
      <c r="F38" s="257" t="s">
        <v>173</v>
      </c>
      <c r="G38" s="192">
        <v>843</v>
      </c>
      <c r="H38" s="178">
        <v>10</v>
      </c>
      <c r="I38" s="193" t="s">
        <v>21</v>
      </c>
      <c r="J38" s="195" t="s">
        <v>166</v>
      </c>
      <c r="K38" s="196">
        <v>321</v>
      </c>
      <c r="L38" s="184">
        <v>10070.700000000001</v>
      </c>
      <c r="M38" s="184">
        <f>9447.6+8645.7</f>
        <v>18093.3</v>
      </c>
      <c r="N38" s="184">
        <f>9446.8+8645.7</f>
        <v>18092.5</v>
      </c>
      <c r="O38" s="184">
        <f t="shared" si="0"/>
        <v>179.7</v>
      </c>
      <c r="P38" s="184">
        <f t="shared" si="1"/>
        <v>100</v>
      </c>
    </row>
    <row r="39" spans="1:16" ht="36">
      <c r="A39" s="246" t="s">
        <v>12</v>
      </c>
      <c r="B39" s="246" t="s">
        <v>13</v>
      </c>
      <c r="C39" s="246" t="s">
        <v>18</v>
      </c>
      <c r="D39" s="246" t="s">
        <v>315</v>
      </c>
      <c r="E39" s="197" t="s">
        <v>316</v>
      </c>
      <c r="F39" s="257" t="s">
        <v>173</v>
      </c>
      <c r="G39" s="192">
        <v>843</v>
      </c>
      <c r="H39" s="178">
        <v>10</v>
      </c>
      <c r="I39" s="193" t="s">
        <v>21</v>
      </c>
      <c r="J39" s="195" t="s">
        <v>317</v>
      </c>
      <c r="K39" s="196" t="s">
        <v>471</v>
      </c>
      <c r="L39" s="180">
        <v>247825.1</v>
      </c>
      <c r="M39" s="191">
        <v>247825.1</v>
      </c>
      <c r="N39" s="191">
        <v>247825.1</v>
      </c>
      <c r="O39" s="184">
        <f t="shared" si="0"/>
        <v>100</v>
      </c>
      <c r="P39" s="184">
        <f t="shared" si="1"/>
        <v>100</v>
      </c>
    </row>
    <row r="40" spans="1:16" ht="48">
      <c r="A40" s="246"/>
      <c r="B40" s="246"/>
      <c r="C40" s="246"/>
      <c r="D40" s="246"/>
      <c r="E40" s="197" t="s">
        <v>472</v>
      </c>
      <c r="F40" s="257" t="s">
        <v>173</v>
      </c>
      <c r="G40" s="192">
        <v>843</v>
      </c>
      <c r="H40" s="178">
        <v>10</v>
      </c>
      <c r="I40" s="193" t="s">
        <v>21</v>
      </c>
      <c r="J40" s="195" t="s">
        <v>473</v>
      </c>
      <c r="K40" s="196">
        <v>311</v>
      </c>
      <c r="L40" s="180">
        <v>165</v>
      </c>
      <c r="M40" s="191">
        <v>165</v>
      </c>
      <c r="N40" s="191">
        <v>0</v>
      </c>
      <c r="O40" s="184">
        <f t="shared" si="0"/>
        <v>0</v>
      </c>
      <c r="P40" s="184">
        <f t="shared" si="1"/>
        <v>0</v>
      </c>
    </row>
    <row r="41" spans="1:16" ht="48">
      <c r="A41" s="181" t="s">
        <v>12</v>
      </c>
      <c r="B41" s="181" t="s">
        <v>13</v>
      </c>
      <c r="C41" s="181" t="s">
        <v>21</v>
      </c>
      <c r="D41" s="181"/>
      <c r="E41" s="257" t="s">
        <v>73</v>
      </c>
      <c r="F41" s="357" t="s">
        <v>474</v>
      </c>
      <c r="G41" s="189">
        <v>843</v>
      </c>
      <c r="H41" s="15">
        <v>10</v>
      </c>
      <c r="I41" s="190" t="s">
        <v>21</v>
      </c>
      <c r="J41" s="190" t="s">
        <v>74</v>
      </c>
      <c r="K41" s="189"/>
      <c r="L41" s="184">
        <f t="shared" ref="L41:N41" si="10">L42</f>
        <v>3851.9</v>
      </c>
      <c r="M41" s="184">
        <f t="shared" si="10"/>
        <v>3606.7</v>
      </c>
      <c r="N41" s="184">
        <f t="shared" si="10"/>
        <v>2305.6</v>
      </c>
      <c r="O41" s="184">
        <f t="shared" si="0"/>
        <v>59.9</v>
      </c>
      <c r="P41" s="184">
        <f t="shared" si="1"/>
        <v>63.9</v>
      </c>
    </row>
    <row r="42" spans="1:16" ht="60">
      <c r="A42" s="181" t="s">
        <v>12</v>
      </c>
      <c r="B42" s="181" t="s">
        <v>13</v>
      </c>
      <c r="C42" s="181" t="s">
        <v>21</v>
      </c>
      <c r="D42" s="181" t="s">
        <v>18</v>
      </c>
      <c r="E42" s="257" t="s">
        <v>170</v>
      </c>
      <c r="F42" s="358"/>
      <c r="G42" s="15">
        <v>843</v>
      </c>
      <c r="H42" s="15">
        <v>10</v>
      </c>
      <c r="I42" s="190" t="s">
        <v>21</v>
      </c>
      <c r="J42" s="190" t="s">
        <v>171</v>
      </c>
      <c r="K42" s="15">
        <v>323</v>
      </c>
      <c r="L42" s="180">
        <v>3851.9</v>
      </c>
      <c r="M42" s="191">
        <v>3606.7</v>
      </c>
      <c r="N42" s="191">
        <v>2305.6</v>
      </c>
      <c r="O42" s="184">
        <f t="shared" si="0"/>
        <v>59.9</v>
      </c>
      <c r="P42" s="184">
        <f t="shared" si="1"/>
        <v>63.9</v>
      </c>
    </row>
    <row r="43" spans="1:16" ht="36">
      <c r="A43" s="181" t="s">
        <v>12</v>
      </c>
      <c r="B43" s="181" t="s">
        <v>13</v>
      </c>
      <c r="C43" s="181" t="s">
        <v>34</v>
      </c>
      <c r="D43" s="181"/>
      <c r="E43" s="254" t="s">
        <v>141</v>
      </c>
      <c r="F43" s="257" t="s">
        <v>173</v>
      </c>
      <c r="G43" s="192">
        <v>843</v>
      </c>
      <c r="H43" s="178">
        <v>10</v>
      </c>
      <c r="I43" s="193" t="s">
        <v>34</v>
      </c>
      <c r="J43" s="190" t="s">
        <v>75</v>
      </c>
      <c r="K43" s="189"/>
      <c r="L43" s="184">
        <f t="shared" ref="L43:N43" si="11">L44+L45</f>
        <v>3190</v>
      </c>
      <c r="M43" s="184">
        <f t="shared" si="11"/>
        <v>3075.9</v>
      </c>
      <c r="N43" s="184">
        <f t="shared" si="11"/>
        <v>3075.8</v>
      </c>
      <c r="O43" s="184">
        <f t="shared" si="0"/>
        <v>96.4</v>
      </c>
      <c r="P43" s="184">
        <f t="shared" si="1"/>
        <v>100</v>
      </c>
    </row>
    <row r="44" spans="1:16" ht="60">
      <c r="A44" s="181" t="s">
        <v>12</v>
      </c>
      <c r="B44" s="181" t="s">
        <v>13</v>
      </c>
      <c r="C44" s="181" t="s">
        <v>34</v>
      </c>
      <c r="D44" s="181" t="s">
        <v>40</v>
      </c>
      <c r="E44" s="254" t="s">
        <v>157</v>
      </c>
      <c r="F44" s="257" t="s">
        <v>173</v>
      </c>
      <c r="G44" s="192">
        <v>843</v>
      </c>
      <c r="H44" s="178">
        <v>10</v>
      </c>
      <c r="I44" s="193" t="s">
        <v>34</v>
      </c>
      <c r="J44" s="198" t="s">
        <v>156</v>
      </c>
      <c r="K44" s="198">
        <v>633</v>
      </c>
      <c r="L44" s="180">
        <v>1190</v>
      </c>
      <c r="M44" s="191">
        <v>1190</v>
      </c>
      <c r="N44" s="191">
        <v>1190</v>
      </c>
      <c r="O44" s="184">
        <f t="shared" si="0"/>
        <v>100</v>
      </c>
      <c r="P44" s="184">
        <f t="shared" si="1"/>
        <v>100</v>
      </c>
    </row>
    <row r="45" spans="1:16" ht="60">
      <c r="A45" s="181" t="s">
        <v>12</v>
      </c>
      <c r="B45" s="181" t="s">
        <v>13</v>
      </c>
      <c r="C45" s="181" t="s">
        <v>34</v>
      </c>
      <c r="D45" s="181" t="s">
        <v>51</v>
      </c>
      <c r="E45" s="257" t="s">
        <v>318</v>
      </c>
      <c r="F45" s="257" t="s">
        <v>173</v>
      </c>
      <c r="G45" s="192">
        <v>843</v>
      </c>
      <c r="H45" s="178">
        <v>10</v>
      </c>
      <c r="I45" s="193" t="s">
        <v>34</v>
      </c>
      <c r="J45" s="190" t="s">
        <v>76</v>
      </c>
      <c r="K45" s="189">
        <v>633</v>
      </c>
      <c r="L45" s="180">
        <v>2000</v>
      </c>
      <c r="M45" s="191">
        <v>1885.9</v>
      </c>
      <c r="N45" s="191">
        <v>1885.8</v>
      </c>
      <c r="O45" s="184">
        <f t="shared" si="0"/>
        <v>94.3</v>
      </c>
      <c r="P45" s="184">
        <f t="shared" si="1"/>
        <v>100</v>
      </c>
    </row>
    <row r="46" spans="1:16" ht="94.5" customHeight="1">
      <c r="A46" s="246" t="s">
        <v>12</v>
      </c>
      <c r="B46" s="246" t="s">
        <v>77</v>
      </c>
      <c r="C46" s="246"/>
      <c r="D46" s="246"/>
      <c r="E46" s="254" t="s">
        <v>146</v>
      </c>
      <c r="F46" s="122" t="s">
        <v>15</v>
      </c>
      <c r="G46" s="190" t="s">
        <v>507</v>
      </c>
      <c r="H46" s="15" t="s">
        <v>319</v>
      </c>
      <c r="I46" s="190" t="s">
        <v>505</v>
      </c>
      <c r="J46" s="94" t="s">
        <v>162</v>
      </c>
      <c r="K46" s="189"/>
      <c r="L46" s="184">
        <f>L47+L48+L49+L50+L51</f>
        <v>7838171.5</v>
      </c>
      <c r="M46" s="184">
        <f>M47+M48+M49+M50+M51+M52+M53</f>
        <v>8658326.9000000004</v>
      </c>
      <c r="N46" s="184">
        <f>N47+N48+N49+N50+N51+N52+N53</f>
        <v>8447313.1999999993</v>
      </c>
      <c r="O46" s="184">
        <f t="shared" si="0"/>
        <v>107.8</v>
      </c>
      <c r="P46" s="184">
        <f t="shared" si="1"/>
        <v>97.6</v>
      </c>
    </row>
    <row r="47" spans="1:16" ht="30" customHeight="1">
      <c r="A47" s="247"/>
      <c r="B47" s="247"/>
      <c r="C47" s="247"/>
      <c r="D47" s="247"/>
      <c r="E47" s="255"/>
      <c r="F47" s="257" t="s">
        <v>173</v>
      </c>
      <c r="G47" s="15"/>
      <c r="H47" s="15"/>
      <c r="I47" s="15"/>
      <c r="J47" s="15"/>
      <c r="K47" s="15"/>
      <c r="L47" s="184">
        <f>L54+L61+L64+L66+L70+L73+L78+L91</f>
        <v>7004463.9000000004</v>
      </c>
      <c r="M47" s="184">
        <f t="shared" ref="M47:N47" si="12">M54+M61+M64+M66+M70+M73+M78+M91</f>
        <v>8191935.5999999996</v>
      </c>
      <c r="N47" s="184">
        <f t="shared" si="12"/>
        <v>8042880.2999999998</v>
      </c>
      <c r="O47" s="184">
        <f t="shared" si="0"/>
        <v>114.8</v>
      </c>
      <c r="P47" s="184">
        <f t="shared" si="1"/>
        <v>98.2</v>
      </c>
    </row>
    <row r="48" spans="1:16" ht="51" customHeight="1">
      <c r="A48" s="247"/>
      <c r="B48" s="247"/>
      <c r="C48" s="247"/>
      <c r="D48" s="247"/>
      <c r="E48" s="255"/>
      <c r="F48" s="254" t="s">
        <v>515</v>
      </c>
      <c r="G48" s="179"/>
      <c r="H48" s="179"/>
      <c r="I48" s="179"/>
      <c r="J48" s="179"/>
      <c r="K48" s="179"/>
      <c r="L48" s="184">
        <f>L71+L105</f>
        <v>8438.2999999999993</v>
      </c>
      <c r="M48" s="184">
        <f t="shared" ref="M48:N48" si="13">M71+M105</f>
        <v>37493.4</v>
      </c>
      <c r="N48" s="184">
        <f t="shared" si="13"/>
        <v>37285.199999999997</v>
      </c>
      <c r="O48" s="184">
        <f t="shared" si="0"/>
        <v>441.9</v>
      </c>
      <c r="P48" s="184">
        <f t="shared" si="1"/>
        <v>99.4</v>
      </c>
    </row>
    <row r="49" spans="1:16" ht="81" customHeight="1">
      <c r="A49" s="247"/>
      <c r="B49" s="247"/>
      <c r="C49" s="247"/>
      <c r="D49" s="247"/>
      <c r="E49" s="255"/>
      <c r="F49" s="254" t="s">
        <v>475</v>
      </c>
      <c r="G49" s="15"/>
      <c r="H49" s="15"/>
      <c r="I49" s="15"/>
      <c r="J49" s="15"/>
      <c r="K49" s="15"/>
      <c r="L49" s="184">
        <f>L79+L92</f>
        <v>452922.2</v>
      </c>
      <c r="M49" s="184">
        <f t="shared" ref="M49:N49" si="14">M79+M92</f>
        <v>132791.5</v>
      </c>
      <c r="N49" s="184">
        <f t="shared" si="14"/>
        <v>98139.3</v>
      </c>
      <c r="O49" s="184">
        <f t="shared" si="0"/>
        <v>21.7</v>
      </c>
      <c r="P49" s="184">
        <f t="shared" si="1"/>
        <v>73.900000000000006</v>
      </c>
    </row>
    <row r="50" spans="1:16" ht="48">
      <c r="A50" s="247"/>
      <c r="B50" s="247"/>
      <c r="C50" s="247"/>
      <c r="D50" s="247"/>
      <c r="E50" s="255"/>
      <c r="F50" s="257" t="s">
        <v>476</v>
      </c>
      <c r="G50" s="186"/>
      <c r="H50" s="186"/>
      <c r="I50" s="187"/>
      <c r="J50" s="186"/>
      <c r="K50" s="186"/>
      <c r="L50" s="188">
        <f>L93</f>
        <v>1500</v>
      </c>
      <c r="M50" s="188">
        <f t="shared" ref="M50:N50" si="15">M93</f>
        <v>1500</v>
      </c>
      <c r="N50" s="188">
        <f t="shared" si="15"/>
        <v>1492.9</v>
      </c>
      <c r="O50" s="184">
        <f t="shared" si="0"/>
        <v>99.5</v>
      </c>
      <c r="P50" s="184">
        <f t="shared" si="1"/>
        <v>99.5</v>
      </c>
    </row>
    <row r="51" spans="1:16" ht="36">
      <c r="A51" s="247"/>
      <c r="B51" s="247"/>
      <c r="C51" s="247"/>
      <c r="D51" s="247"/>
      <c r="E51" s="255"/>
      <c r="F51" s="185" t="s">
        <v>465</v>
      </c>
      <c r="G51" s="186"/>
      <c r="H51" s="186"/>
      <c r="I51" s="187"/>
      <c r="J51" s="186"/>
      <c r="K51" s="186"/>
      <c r="L51" s="188">
        <f>L94</f>
        <v>370847.1</v>
      </c>
      <c r="M51" s="188">
        <f t="shared" ref="M51:N51" si="16">M94</f>
        <v>208524.3</v>
      </c>
      <c r="N51" s="188">
        <f t="shared" si="16"/>
        <v>196521.8</v>
      </c>
      <c r="O51" s="184">
        <f t="shared" si="0"/>
        <v>53</v>
      </c>
      <c r="P51" s="184">
        <f t="shared" si="1"/>
        <v>94.2</v>
      </c>
    </row>
    <row r="52" spans="1:16" ht="48">
      <c r="A52" s="247"/>
      <c r="B52" s="247"/>
      <c r="C52" s="247"/>
      <c r="D52" s="247"/>
      <c r="E52" s="255"/>
      <c r="F52" s="185" t="s">
        <v>516</v>
      </c>
      <c r="G52" s="186"/>
      <c r="H52" s="186"/>
      <c r="I52" s="187"/>
      <c r="J52" s="186"/>
      <c r="K52" s="186"/>
      <c r="L52" s="188"/>
      <c r="M52" s="188">
        <f>M95</f>
        <v>13682.4</v>
      </c>
      <c r="N52" s="188">
        <f>N95</f>
        <v>6841.2</v>
      </c>
      <c r="O52" s="184"/>
      <c r="P52" s="184">
        <f t="shared" si="1"/>
        <v>50</v>
      </c>
    </row>
    <row r="53" spans="1:16" ht="96">
      <c r="A53" s="248"/>
      <c r="B53" s="248"/>
      <c r="C53" s="248"/>
      <c r="D53" s="248"/>
      <c r="E53" s="256"/>
      <c r="F53" s="185" t="s">
        <v>518</v>
      </c>
      <c r="G53" s="186"/>
      <c r="H53" s="186"/>
      <c r="I53" s="187"/>
      <c r="J53" s="186"/>
      <c r="K53" s="186"/>
      <c r="L53" s="188"/>
      <c r="M53" s="188">
        <f>M80</f>
        <v>72399.7</v>
      </c>
      <c r="N53" s="188">
        <f>N80</f>
        <v>64152.5</v>
      </c>
      <c r="O53" s="184"/>
      <c r="P53" s="184">
        <f t="shared" si="1"/>
        <v>88.6</v>
      </c>
    </row>
    <row r="54" spans="1:16" ht="24">
      <c r="A54" s="181" t="s">
        <v>12</v>
      </c>
      <c r="B54" s="181" t="s">
        <v>77</v>
      </c>
      <c r="C54" s="181" t="s">
        <v>18</v>
      </c>
      <c r="D54" s="199"/>
      <c r="E54" s="257" t="s">
        <v>169</v>
      </c>
      <c r="F54" s="257" t="s">
        <v>173</v>
      </c>
      <c r="G54" s="189">
        <v>843</v>
      </c>
      <c r="H54" s="189">
        <v>10</v>
      </c>
      <c r="I54" s="190" t="s">
        <v>161</v>
      </c>
      <c r="J54" s="94" t="s">
        <v>78</v>
      </c>
      <c r="K54" s="189"/>
      <c r="L54" s="184">
        <f>SUM(L55:L60)</f>
        <v>3783693.1</v>
      </c>
      <c r="M54" s="184">
        <f t="shared" ref="M54:N54" si="17">SUM(M55:M60)</f>
        <v>4979088.5999999996</v>
      </c>
      <c r="N54" s="184">
        <f t="shared" si="17"/>
        <v>4906605.2</v>
      </c>
      <c r="O54" s="184">
        <f t="shared" si="0"/>
        <v>129.69999999999999</v>
      </c>
      <c r="P54" s="184">
        <f t="shared" si="1"/>
        <v>98.5</v>
      </c>
    </row>
    <row r="55" spans="1:16" ht="24">
      <c r="A55" s="181" t="s">
        <v>12</v>
      </c>
      <c r="B55" s="181" t="s">
        <v>77</v>
      </c>
      <c r="C55" s="181" t="s">
        <v>18</v>
      </c>
      <c r="D55" s="181" t="s">
        <v>16</v>
      </c>
      <c r="E55" s="257" t="s">
        <v>147</v>
      </c>
      <c r="F55" s="257" t="s">
        <v>173</v>
      </c>
      <c r="G55" s="189">
        <v>843</v>
      </c>
      <c r="H55" s="94" t="s">
        <v>45</v>
      </c>
      <c r="I55" s="94" t="s">
        <v>21</v>
      </c>
      <c r="J55" s="190" t="s">
        <v>79</v>
      </c>
      <c r="K55" s="15">
        <v>313</v>
      </c>
      <c r="L55" s="180">
        <v>222917.5</v>
      </c>
      <c r="M55" s="191">
        <v>247611.3</v>
      </c>
      <c r="N55" s="191">
        <v>225646.4</v>
      </c>
      <c r="O55" s="184">
        <f t="shared" si="0"/>
        <v>101.2</v>
      </c>
      <c r="P55" s="184">
        <f t="shared" si="1"/>
        <v>91.1</v>
      </c>
    </row>
    <row r="56" spans="1:16" ht="24">
      <c r="A56" s="181" t="s">
        <v>12</v>
      </c>
      <c r="B56" s="181" t="s">
        <v>77</v>
      </c>
      <c r="C56" s="181" t="s">
        <v>18</v>
      </c>
      <c r="D56" s="181" t="s">
        <v>21</v>
      </c>
      <c r="E56" s="257" t="s">
        <v>148</v>
      </c>
      <c r="F56" s="257" t="s">
        <v>173</v>
      </c>
      <c r="G56" s="189">
        <v>843</v>
      </c>
      <c r="H56" s="94" t="s">
        <v>45</v>
      </c>
      <c r="I56" s="94" t="s">
        <v>21</v>
      </c>
      <c r="J56" s="190" t="s">
        <v>80</v>
      </c>
      <c r="K56" s="190" t="s">
        <v>27</v>
      </c>
      <c r="L56" s="180">
        <v>19976</v>
      </c>
      <c r="M56" s="191">
        <v>23134.6</v>
      </c>
      <c r="N56" s="191">
        <v>21247.8</v>
      </c>
      <c r="O56" s="184">
        <f t="shared" si="0"/>
        <v>106.4</v>
      </c>
      <c r="P56" s="184">
        <f t="shared" si="1"/>
        <v>91.8</v>
      </c>
    </row>
    <row r="57" spans="1:16" ht="84">
      <c r="A57" s="200" t="s">
        <v>12</v>
      </c>
      <c r="B57" s="181" t="s">
        <v>77</v>
      </c>
      <c r="C57" s="181" t="s">
        <v>18</v>
      </c>
      <c r="D57" s="181" t="s">
        <v>28</v>
      </c>
      <c r="E57" s="257" t="s">
        <v>142</v>
      </c>
      <c r="F57" s="257" t="s">
        <v>173</v>
      </c>
      <c r="G57" s="189">
        <v>843</v>
      </c>
      <c r="H57" s="94" t="s">
        <v>45</v>
      </c>
      <c r="I57" s="190" t="s">
        <v>477</v>
      </c>
      <c r="J57" s="190" t="s">
        <v>478</v>
      </c>
      <c r="K57" s="190" t="s">
        <v>470</v>
      </c>
      <c r="L57" s="180">
        <v>647860.1</v>
      </c>
      <c r="M57" s="191">
        <v>646374.1</v>
      </c>
      <c r="N57" s="191">
        <v>646124.9</v>
      </c>
      <c r="O57" s="184">
        <f t="shared" si="0"/>
        <v>99.7</v>
      </c>
      <c r="P57" s="184">
        <f t="shared" si="1"/>
        <v>100</v>
      </c>
    </row>
    <row r="58" spans="1:16" ht="72">
      <c r="A58" s="181" t="s">
        <v>12</v>
      </c>
      <c r="B58" s="181" t="s">
        <v>77</v>
      </c>
      <c r="C58" s="181" t="s">
        <v>18</v>
      </c>
      <c r="D58" s="181" t="s">
        <v>34</v>
      </c>
      <c r="E58" s="257" t="s">
        <v>81</v>
      </c>
      <c r="F58" s="257" t="s">
        <v>173</v>
      </c>
      <c r="G58" s="189">
        <v>843</v>
      </c>
      <c r="H58" s="15">
        <v>10</v>
      </c>
      <c r="I58" s="190" t="s">
        <v>477</v>
      </c>
      <c r="J58" s="190" t="s">
        <v>82</v>
      </c>
      <c r="K58" s="190" t="s">
        <v>468</v>
      </c>
      <c r="L58" s="180">
        <v>9450.4</v>
      </c>
      <c r="M58" s="191">
        <v>8540.6</v>
      </c>
      <c r="N58" s="191">
        <v>8127.8</v>
      </c>
      <c r="O58" s="184">
        <f t="shared" si="0"/>
        <v>86</v>
      </c>
      <c r="P58" s="184">
        <f t="shared" si="1"/>
        <v>95.2</v>
      </c>
    </row>
    <row r="59" spans="1:16" ht="60">
      <c r="A59" s="181" t="s">
        <v>12</v>
      </c>
      <c r="B59" s="181" t="s">
        <v>77</v>
      </c>
      <c r="C59" s="181" t="s">
        <v>18</v>
      </c>
      <c r="D59" s="181" t="s">
        <v>37</v>
      </c>
      <c r="E59" s="257" t="s">
        <v>83</v>
      </c>
      <c r="F59" s="257" t="s">
        <v>173</v>
      </c>
      <c r="G59" s="189">
        <v>843</v>
      </c>
      <c r="H59" s="94" t="s">
        <v>45</v>
      </c>
      <c r="I59" s="94" t="s">
        <v>21</v>
      </c>
      <c r="J59" s="190" t="s">
        <v>84</v>
      </c>
      <c r="K59" s="190" t="s">
        <v>85</v>
      </c>
      <c r="L59" s="180">
        <v>1425</v>
      </c>
      <c r="M59" s="191">
        <v>1425</v>
      </c>
      <c r="N59" s="191">
        <v>1257.8</v>
      </c>
      <c r="O59" s="184">
        <f t="shared" si="0"/>
        <v>88.3</v>
      </c>
      <c r="P59" s="184">
        <f t="shared" si="1"/>
        <v>88.3</v>
      </c>
    </row>
    <row r="60" spans="1:16" ht="36">
      <c r="A60" s="181"/>
      <c r="B60" s="181"/>
      <c r="C60" s="181"/>
      <c r="D60" s="181"/>
      <c r="E60" s="257" t="s">
        <v>479</v>
      </c>
      <c r="F60" s="257" t="s">
        <v>173</v>
      </c>
      <c r="G60" s="189">
        <v>843</v>
      </c>
      <c r="H60" s="94" t="s">
        <v>45</v>
      </c>
      <c r="I60" s="94" t="s">
        <v>21</v>
      </c>
      <c r="J60" s="265" t="s">
        <v>501</v>
      </c>
      <c r="K60" s="190" t="s">
        <v>85</v>
      </c>
      <c r="L60" s="180">
        <v>2882064.1</v>
      </c>
      <c r="M60" s="184">
        <f>3618412.5+433590.5</f>
        <v>4052003</v>
      </c>
      <c r="N60" s="180">
        <f>3575884.2+428316.3</f>
        <v>4004200.5</v>
      </c>
      <c r="O60" s="184">
        <f t="shared" si="0"/>
        <v>138.9</v>
      </c>
      <c r="P60" s="184">
        <f t="shared" si="1"/>
        <v>98.8</v>
      </c>
    </row>
    <row r="61" spans="1:16" ht="36">
      <c r="A61" s="181" t="s">
        <v>12</v>
      </c>
      <c r="B61" s="181" t="s">
        <v>77</v>
      </c>
      <c r="C61" s="181" t="s">
        <v>16</v>
      </c>
      <c r="D61" s="181"/>
      <c r="E61" s="257" t="s">
        <v>86</v>
      </c>
      <c r="F61" s="369" t="s">
        <v>173</v>
      </c>
      <c r="G61" s="189">
        <v>843</v>
      </c>
      <c r="H61" s="94" t="s">
        <v>45</v>
      </c>
      <c r="I61" s="94" t="s">
        <v>21</v>
      </c>
      <c r="J61" s="190" t="s">
        <v>87</v>
      </c>
      <c r="K61" s="190"/>
      <c r="L61" s="184">
        <f>L63+L62</f>
        <v>525</v>
      </c>
      <c r="M61" s="184">
        <f t="shared" ref="M61:N61" si="18">M63+M62</f>
        <v>700</v>
      </c>
      <c r="N61" s="184">
        <f t="shared" si="18"/>
        <v>660</v>
      </c>
      <c r="O61" s="184">
        <f t="shared" si="0"/>
        <v>125.7</v>
      </c>
      <c r="P61" s="184">
        <f t="shared" si="1"/>
        <v>94.3</v>
      </c>
    </row>
    <row r="62" spans="1:16" ht="36">
      <c r="A62" s="181" t="s">
        <v>12</v>
      </c>
      <c r="B62" s="181" t="s">
        <v>77</v>
      </c>
      <c r="C62" s="181" t="s">
        <v>16</v>
      </c>
      <c r="D62" s="181" t="s">
        <v>18</v>
      </c>
      <c r="E62" s="257" t="s">
        <v>480</v>
      </c>
      <c r="F62" s="369"/>
      <c r="G62" s="189">
        <v>843</v>
      </c>
      <c r="H62" s="94" t="s">
        <v>45</v>
      </c>
      <c r="I62" s="94" t="s">
        <v>21</v>
      </c>
      <c r="J62" s="201" t="s">
        <v>88</v>
      </c>
      <c r="K62" s="190" t="s">
        <v>27</v>
      </c>
      <c r="L62" s="180">
        <v>262.5</v>
      </c>
      <c r="M62" s="191">
        <v>480</v>
      </c>
      <c r="N62" s="191">
        <v>440</v>
      </c>
      <c r="O62" s="184">
        <f t="shared" si="0"/>
        <v>167.6</v>
      </c>
      <c r="P62" s="184">
        <f t="shared" si="1"/>
        <v>91.7</v>
      </c>
    </row>
    <row r="63" spans="1:16" ht="36">
      <c r="A63" s="181" t="s">
        <v>12</v>
      </c>
      <c r="B63" s="181" t="s">
        <v>77</v>
      </c>
      <c r="C63" s="181" t="s">
        <v>16</v>
      </c>
      <c r="D63" s="200" t="s">
        <v>16</v>
      </c>
      <c r="E63" s="257" t="s">
        <v>89</v>
      </c>
      <c r="F63" s="369"/>
      <c r="G63" s="189">
        <v>843</v>
      </c>
      <c r="H63" s="94" t="s">
        <v>45</v>
      </c>
      <c r="I63" s="94" t="s">
        <v>21</v>
      </c>
      <c r="J63" s="190" t="s">
        <v>90</v>
      </c>
      <c r="K63" s="190" t="s">
        <v>27</v>
      </c>
      <c r="L63" s="180">
        <v>262.5</v>
      </c>
      <c r="M63" s="191">
        <v>220</v>
      </c>
      <c r="N63" s="191">
        <v>220</v>
      </c>
      <c r="O63" s="184">
        <f t="shared" si="0"/>
        <v>83.8</v>
      </c>
      <c r="P63" s="184">
        <f t="shared" si="1"/>
        <v>100</v>
      </c>
    </row>
    <row r="64" spans="1:16" ht="48">
      <c r="A64" s="181" t="s">
        <v>12</v>
      </c>
      <c r="B64" s="181" t="s">
        <v>77</v>
      </c>
      <c r="C64" s="181" t="s">
        <v>21</v>
      </c>
      <c r="D64" s="200"/>
      <c r="E64" s="257" t="s">
        <v>91</v>
      </c>
      <c r="F64" s="357" t="s">
        <v>173</v>
      </c>
      <c r="G64" s="189">
        <v>843</v>
      </c>
      <c r="H64" s="94" t="s">
        <v>37</v>
      </c>
      <c r="I64" s="94" t="s">
        <v>37</v>
      </c>
      <c r="J64" s="190" t="s">
        <v>92</v>
      </c>
      <c r="K64" s="94"/>
      <c r="L64" s="184">
        <f t="shared" ref="L64:N64" si="19">L65</f>
        <v>17805.400000000001</v>
      </c>
      <c r="M64" s="184">
        <f t="shared" si="19"/>
        <v>31531.3</v>
      </c>
      <c r="N64" s="184">
        <f t="shared" si="19"/>
        <v>31531.3</v>
      </c>
      <c r="O64" s="184">
        <f t="shared" si="0"/>
        <v>177.1</v>
      </c>
      <c r="P64" s="184">
        <f t="shared" si="1"/>
        <v>100</v>
      </c>
    </row>
    <row r="65" spans="1:16" ht="48">
      <c r="A65" s="181" t="s">
        <v>12</v>
      </c>
      <c r="B65" s="181" t="s">
        <v>77</v>
      </c>
      <c r="C65" s="181" t="s">
        <v>21</v>
      </c>
      <c r="D65" s="200" t="s">
        <v>18</v>
      </c>
      <c r="E65" s="257" t="s">
        <v>420</v>
      </c>
      <c r="F65" s="358"/>
      <c r="G65" s="189">
        <v>843</v>
      </c>
      <c r="H65" s="190" t="s">
        <v>37</v>
      </c>
      <c r="I65" s="94" t="s">
        <v>37</v>
      </c>
      <c r="J65" s="190" t="s">
        <v>93</v>
      </c>
      <c r="K65" s="15">
        <v>621</v>
      </c>
      <c r="L65" s="180">
        <v>17805.400000000001</v>
      </c>
      <c r="M65" s="191">
        <v>31531.3</v>
      </c>
      <c r="N65" s="191">
        <v>31531.3</v>
      </c>
      <c r="O65" s="184">
        <f t="shared" si="0"/>
        <v>177.1</v>
      </c>
      <c r="P65" s="184">
        <f t="shared" si="1"/>
        <v>100</v>
      </c>
    </row>
    <row r="66" spans="1:16" ht="36">
      <c r="A66" s="181" t="s">
        <v>12</v>
      </c>
      <c r="B66" s="181" t="s">
        <v>77</v>
      </c>
      <c r="C66" s="181" t="s">
        <v>28</v>
      </c>
      <c r="D66" s="199"/>
      <c r="E66" s="257" t="s">
        <v>94</v>
      </c>
      <c r="F66" s="359" t="s">
        <v>173</v>
      </c>
      <c r="G66" s="189">
        <v>843</v>
      </c>
      <c r="H66" s="189">
        <v>10</v>
      </c>
      <c r="I66" s="94" t="s">
        <v>28</v>
      </c>
      <c r="J66" s="94" t="s">
        <v>95</v>
      </c>
      <c r="K66" s="189"/>
      <c r="L66" s="184">
        <f t="shared" ref="L66:N66" si="20">L67</f>
        <v>137.6</v>
      </c>
      <c r="M66" s="184">
        <f t="shared" si="20"/>
        <v>137.6</v>
      </c>
      <c r="N66" s="184">
        <f t="shared" si="20"/>
        <v>0</v>
      </c>
      <c r="O66" s="184">
        <f t="shared" si="0"/>
        <v>0</v>
      </c>
      <c r="P66" s="184">
        <f t="shared" si="1"/>
        <v>0</v>
      </c>
    </row>
    <row r="67" spans="1:16" ht="204">
      <c r="A67" s="181" t="s">
        <v>12</v>
      </c>
      <c r="B67" s="181" t="s">
        <v>77</v>
      </c>
      <c r="C67" s="181" t="s">
        <v>28</v>
      </c>
      <c r="D67" s="181" t="s">
        <v>18</v>
      </c>
      <c r="E67" s="257" t="s">
        <v>96</v>
      </c>
      <c r="F67" s="371"/>
      <c r="G67" s="189">
        <v>843</v>
      </c>
      <c r="H67" s="15">
        <v>10</v>
      </c>
      <c r="I67" s="94" t="s">
        <v>28</v>
      </c>
      <c r="J67" s="190" t="s">
        <v>97</v>
      </c>
      <c r="K67" s="15">
        <v>244</v>
      </c>
      <c r="L67" s="180">
        <v>137.6</v>
      </c>
      <c r="M67" s="191">
        <v>137.6</v>
      </c>
      <c r="N67" s="191">
        <v>0</v>
      </c>
      <c r="O67" s="184">
        <f t="shared" si="0"/>
        <v>0</v>
      </c>
      <c r="P67" s="184">
        <f t="shared" si="1"/>
        <v>0</v>
      </c>
    </row>
    <row r="68" spans="1:16" ht="96" hidden="1">
      <c r="A68" s="181" t="s">
        <v>12</v>
      </c>
      <c r="B68" s="181" t="s">
        <v>77</v>
      </c>
      <c r="C68" s="181" t="s">
        <v>28</v>
      </c>
      <c r="D68" s="181" t="s">
        <v>16</v>
      </c>
      <c r="E68" s="257" t="s">
        <v>421</v>
      </c>
      <c r="F68" s="372"/>
      <c r="G68" s="189">
        <v>843</v>
      </c>
      <c r="H68" s="15">
        <v>10</v>
      </c>
      <c r="I68" s="94" t="s">
        <v>28</v>
      </c>
      <c r="J68" s="190" t="s">
        <v>481</v>
      </c>
      <c r="K68" s="15">
        <v>244</v>
      </c>
      <c r="L68" s="180"/>
      <c r="M68" s="184"/>
      <c r="N68" s="180"/>
      <c r="O68" s="184"/>
      <c r="P68" s="184"/>
    </row>
    <row r="69" spans="1:16">
      <c r="A69" s="246" t="s">
        <v>12</v>
      </c>
      <c r="B69" s="246" t="s">
        <v>77</v>
      </c>
      <c r="C69" s="246" t="s">
        <v>34</v>
      </c>
      <c r="D69" s="246"/>
      <c r="E69" s="367" t="s">
        <v>98</v>
      </c>
      <c r="F69" s="118" t="s">
        <v>15</v>
      </c>
      <c r="G69" s="194"/>
      <c r="H69" s="15">
        <v>10</v>
      </c>
      <c r="I69" s="190" t="s">
        <v>21</v>
      </c>
      <c r="J69" s="190" t="s">
        <v>320</v>
      </c>
      <c r="K69" s="15"/>
      <c r="L69" s="180">
        <f t="shared" ref="L69:N69" si="21">L70+L71</f>
        <v>8788.1</v>
      </c>
      <c r="M69" s="180">
        <f t="shared" si="21"/>
        <v>39491.800000000003</v>
      </c>
      <c r="N69" s="180">
        <f t="shared" si="21"/>
        <v>38850.1</v>
      </c>
      <c r="O69" s="184">
        <f t="shared" si="0"/>
        <v>442.1</v>
      </c>
      <c r="P69" s="184">
        <f t="shared" si="1"/>
        <v>98.4</v>
      </c>
    </row>
    <row r="70" spans="1:16" ht="24">
      <c r="A70" s="247"/>
      <c r="B70" s="247"/>
      <c r="C70" s="247"/>
      <c r="D70" s="247"/>
      <c r="E70" s="367"/>
      <c r="F70" s="118" t="s">
        <v>173</v>
      </c>
      <c r="G70" s="189">
        <v>843</v>
      </c>
      <c r="H70" s="190" t="s">
        <v>45</v>
      </c>
      <c r="I70" s="94" t="s">
        <v>21</v>
      </c>
      <c r="J70" s="190" t="s">
        <v>99</v>
      </c>
      <c r="K70" s="15"/>
      <c r="L70" s="184">
        <f t="shared" ref="L70:N70" si="22">L72</f>
        <v>648.6</v>
      </c>
      <c r="M70" s="184">
        <f t="shared" si="22"/>
        <v>2297.1999999999998</v>
      </c>
      <c r="N70" s="184">
        <f t="shared" si="22"/>
        <v>1863.7</v>
      </c>
      <c r="O70" s="184">
        <f t="shared" si="0"/>
        <v>287.3</v>
      </c>
      <c r="P70" s="184">
        <f t="shared" si="1"/>
        <v>81.099999999999994</v>
      </c>
    </row>
    <row r="71" spans="1:16" ht="48">
      <c r="A71" s="247"/>
      <c r="B71" s="247"/>
      <c r="C71" s="247"/>
      <c r="D71" s="247"/>
      <c r="E71" s="358"/>
      <c r="F71" s="254" t="s">
        <v>515</v>
      </c>
      <c r="G71" s="189">
        <v>855</v>
      </c>
      <c r="H71" s="190" t="s">
        <v>43</v>
      </c>
      <c r="I71" s="94" t="s">
        <v>43</v>
      </c>
      <c r="J71" s="190" t="s">
        <v>99</v>
      </c>
      <c r="K71" s="15"/>
      <c r="L71" s="184">
        <v>8139.5</v>
      </c>
      <c r="M71" s="191">
        <v>37194.6</v>
      </c>
      <c r="N71" s="191">
        <v>36986.400000000001</v>
      </c>
      <c r="O71" s="184">
        <f t="shared" si="0"/>
        <v>454.4</v>
      </c>
      <c r="P71" s="184">
        <f t="shared" si="1"/>
        <v>99.4</v>
      </c>
    </row>
    <row r="72" spans="1:16" ht="45" customHeight="1">
      <c r="A72" s="246" t="s">
        <v>12</v>
      </c>
      <c r="B72" s="246" t="s">
        <v>77</v>
      </c>
      <c r="C72" s="246" t="s">
        <v>34</v>
      </c>
      <c r="D72" s="246" t="s">
        <v>18</v>
      </c>
      <c r="E72" s="257" t="s">
        <v>101</v>
      </c>
      <c r="F72" s="254" t="s">
        <v>173</v>
      </c>
      <c r="G72" s="192">
        <v>843</v>
      </c>
      <c r="H72" s="193" t="s">
        <v>45</v>
      </c>
      <c r="I72" s="202" t="s">
        <v>21</v>
      </c>
      <c r="J72" s="193" t="s">
        <v>100</v>
      </c>
      <c r="K72" s="178" t="s">
        <v>482</v>
      </c>
      <c r="L72" s="180">
        <v>648.6</v>
      </c>
      <c r="M72" s="191">
        <v>2297.1999999999998</v>
      </c>
      <c r="N72" s="191">
        <v>1863.7</v>
      </c>
      <c r="O72" s="184">
        <f t="shared" si="0"/>
        <v>287.3</v>
      </c>
      <c r="P72" s="184">
        <f t="shared" si="1"/>
        <v>81.099999999999994</v>
      </c>
    </row>
    <row r="73" spans="1:16" ht="36">
      <c r="A73" s="181" t="s">
        <v>12</v>
      </c>
      <c r="B73" s="181" t="s">
        <v>77</v>
      </c>
      <c r="C73" s="181" t="s">
        <v>37</v>
      </c>
      <c r="D73" s="181"/>
      <c r="E73" s="257" t="s">
        <v>102</v>
      </c>
      <c r="F73" s="357" t="s">
        <v>483</v>
      </c>
      <c r="G73" s="189">
        <v>843</v>
      </c>
      <c r="H73" s="190" t="s">
        <v>45</v>
      </c>
      <c r="I73" s="94" t="s">
        <v>28</v>
      </c>
      <c r="J73" s="190" t="s">
        <v>103</v>
      </c>
      <c r="K73" s="15"/>
      <c r="L73" s="184">
        <f>L74+L75+L76</f>
        <v>117.8</v>
      </c>
      <c r="M73" s="184">
        <f t="shared" ref="M73:N73" si="23">M74+M75+M76</f>
        <v>157</v>
      </c>
      <c r="N73" s="184">
        <f t="shared" si="23"/>
        <v>114.6</v>
      </c>
      <c r="O73" s="184">
        <f t="shared" si="0"/>
        <v>97.3</v>
      </c>
      <c r="P73" s="184">
        <f t="shared" si="1"/>
        <v>73</v>
      </c>
    </row>
    <row r="74" spans="1:16" ht="36">
      <c r="A74" s="348" t="s">
        <v>12</v>
      </c>
      <c r="B74" s="348" t="s">
        <v>77</v>
      </c>
      <c r="C74" s="348" t="s">
        <v>37</v>
      </c>
      <c r="D74" s="348" t="s">
        <v>31</v>
      </c>
      <c r="E74" s="254" t="s">
        <v>160</v>
      </c>
      <c r="F74" s="367"/>
      <c r="G74" s="203" t="s">
        <v>72</v>
      </c>
      <c r="H74" s="204">
        <v>10</v>
      </c>
      <c r="I74" s="202" t="s">
        <v>28</v>
      </c>
      <c r="J74" s="204">
        <v>3020708550</v>
      </c>
      <c r="K74" s="204" t="s">
        <v>85</v>
      </c>
      <c r="L74" s="180">
        <v>117.8</v>
      </c>
      <c r="M74" s="191">
        <v>86.7</v>
      </c>
      <c r="N74" s="191">
        <v>44.25</v>
      </c>
      <c r="O74" s="184">
        <f t="shared" si="0"/>
        <v>37.6</v>
      </c>
      <c r="P74" s="184">
        <f t="shared" si="1"/>
        <v>51</v>
      </c>
    </row>
    <row r="75" spans="1:16" ht="54.75" customHeight="1">
      <c r="A75" s="350"/>
      <c r="B75" s="350"/>
      <c r="C75" s="350"/>
      <c r="D75" s="350"/>
      <c r="E75" s="254" t="s">
        <v>423</v>
      </c>
      <c r="F75" s="367"/>
      <c r="G75" s="203" t="s">
        <v>72</v>
      </c>
      <c r="H75" s="204">
        <v>10</v>
      </c>
      <c r="I75" s="202" t="s">
        <v>28</v>
      </c>
      <c r="J75" s="205">
        <v>3020703800</v>
      </c>
      <c r="K75" s="206">
        <v>321</v>
      </c>
      <c r="L75" s="180"/>
      <c r="M75" s="191">
        <v>0.5</v>
      </c>
      <c r="N75" s="191">
        <v>0.5</v>
      </c>
      <c r="O75" s="184"/>
      <c r="P75" s="184">
        <f t="shared" ref="P75:P138" si="24">N75/M75%</f>
        <v>100</v>
      </c>
    </row>
    <row r="76" spans="1:16" ht="68.25" customHeight="1">
      <c r="A76" s="349"/>
      <c r="B76" s="349"/>
      <c r="C76" s="349"/>
      <c r="D76" s="349"/>
      <c r="E76" s="254" t="s">
        <v>422</v>
      </c>
      <c r="F76" s="358"/>
      <c r="G76" s="203" t="s">
        <v>72</v>
      </c>
      <c r="H76" s="204">
        <v>10</v>
      </c>
      <c r="I76" s="202" t="s">
        <v>28</v>
      </c>
      <c r="J76" s="205">
        <v>3020703790</v>
      </c>
      <c r="K76" s="206">
        <v>321</v>
      </c>
      <c r="L76" s="180"/>
      <c r="M76" s="191">
        <v>69.8</v>
      </c>
      <c r="N76" s="191">
        <v>69.8</v>
      </c>
      <c r="O76" s="184"/>
      <c r="P76" s="184">
        <f t="shared" si="24"/>
        <v>100</v>
      </c>
    </row>
    <row r="77" spans="1:16" ht="39" customHeight="1">
      <c r="A77" s="348" t="s">
        <v>12</v>
      </c>
      <c r="B77" s="348" t="s">
        <v>77</v>
      </c>
      <c r="C77" s="348" t="s">
        <v>43</v>
      </c>
      <c r="D77" s="348"/>
      <c r="E77" s="361" t="s">
        <v>321</v>
      </c>
      <c r="F77" s="257" t="s">
        <v>506</v>
      </c>
      <c r="G77" s="207" t="s">
        <v>508</v>
      </c>
      <c r="H77" s="208" t="s">
        <v>45</v>
      </c>
      <c r="I77" s="94" t="s">
        <v>161</v>
      </c>
      <c r="J77" s="186">
        <v>3020900000</v>
      </c>
      <c r="K77" s="15"/>
      <c r="L77" s="184">
        <f>L78+L79</f>
        <v>897712.9</v>
      </c>
      <c r="M77" s="184">
        <f>M78+M79+M80</f>
        <v>448258.9</v>
      </c>
      <c r="N77" s="184">
        <f>N78+N79+N80</f>
        <v>404287.2</v>
      </c>
      <c r="O77" s="184">
        <f t="shared" ref="O77:O138" si="25">N77/L77%</f>
        <v>45</v>
      </c>
      <c r="P77" s="184">
        <f t="shared" si="24"/>
        <v>90.2</v>
      </c>
    </row>
    <row r="78" spans="1:16" ht="24">
      <c r="A78" s="350"/>
      <c r="B78" s="350"/>
      <c r="C78" s="350"/>
      <c r="D78" s="350"/>
      <c r="E78" s="362"/>
      <c r="F78" s="254" t="s">
        <v>484</v>
      </c>
      <c r="G78" s="186">
        <v>843</v>
      </c>
      <c r="H78" s="187" t="s">
        <v>322</v>
      </c>
      <c r="I78" s="190" t="s">
        <v>323</v>
      </c>
      <c r="J78" s="186">
        <v>3020900000</v>
      </c>
      <c r="K78" s="186"/>
      <c r="L78" s="209">
        <f>L81+L82+L83+L84+L85+L86+L87+L88+L89</f>
        <v>577582.19999999995</v>
      </c>
      <c r="M78" s="209">
        <f t="shared" ref="M78:N78" si="26">M81+M82+M83+M84+M85+M86+M87+M88+M89</f>
        <v>375859.20000000001</v>
      </c>
      <c r="N78" s="209">
        <f t="shared" si="26"/>
        <v>340134.7</v>
      </c>
      <c r="O78" s="184">
        <f t="shared" si="25"/>
        <v>58.9</v>
      </c>
      <c r="P78" s="184">
        <f t="shared" si="24"/>
        <v>90.5</v>
      </c>
    </row>
    <row r="79" spans="1:16" ht="84">
      <c r="A79" s="350"/>
      <c r="B79" s="350"/>
      <c r="C79" s="350"/>
      <c r="D79" s="350"/>
      <c r="E79" s="362"/>
      <c r="F79" s="254" t="s">
        <v>485</v>
      </c>
      <c r="G79" s="186">
        <v>833</v>
      </c>
      <c r="H79" s="208" t="s">
        <v>45</v>
      </c>
      <c r="I79" s="94" t="s">
        <v>161</v>
      </c>
      <c r="J79" s="186">
        <v>3020900000</v>
      </c>
      <c r="K79" s="186"/>
      <c r="L79" s="209">
        <v>320130.7</v>
      </c>
      <c r="M79" s="209"/>
      <c r="N79" s="209"/>
      <c r="O79" s="184">
        <f t="shared" si="25"/>
        <v>0</v>
      </c>
      <c r="P79" s="184"/>
    </row>
    <row r="80" spans="1:16" ht="96">
      <c r="A80" s="349"/>
      <c r="B80" s="349"/>
      <c r="C80" s="349"/>
      <c r="D80" s="349"/>
      <c r="E80" s="373"/>
      <c r="F80" s="257" t="s">
        <v>518</v>
      </c>
      <c r="G80" s="186">
        <v>845</v>
      </c>
      <c r="H80" s="208" t="s">
        <v>45</v>
      </c>
      <c r="I80" s="94" t="s">
        <v>161</v>
      </c>
      <c r="J80" s="186">
        <v>3020900000</v>
      </c>
      <c r="K80" s="210"/>
      <c r="L80" s="180"/>
      <c r="M80" s="191">
        <v>72399.7</v>
      </c>
      <c r="N80" s="191">
        <v>64152.5</v>
      </c>
      <c r="O80" s="184"/>
      <c r="P80" s="184">
        <f t="shared" si="24"/>
        <v>88.6</v>
      </c>
    </row>
    <row r="81" spans="1:16" ht="84">
      <c r="A81" s="246" t="s">
        <v>12</v>
      </c>
      <c r="B81" s="246" t="s">
        <v>77</v>
      </c>
      <c r="C81" s="246" t="s">
        <v>43</v>
      </c>
      <c r="D81" s="246" t="s">
        <v>18</v>
      </c>
      <c r="E81" s="197" t="s">
        <v>324</v>
      </c>
      <c r="F81" s="254" t="s">
        <v>486</v>
      </c>
      <c r="G81" s="186">
        <v>843</v>
      </c>
      <c r="H81" s="208" t="s">
        <v>37</v>
      </c>
      <c r="I81" s="94" t="s">
        <v>16</v>
      </c>
      <c r="J81" s="186">
        <v>3020906770</v>
      </c>
      <c r="K81" s="210" t="s">
        <v>325</v>
      </c>
      <c r="L81" s="180">
        <v>235207.3</v>
      </c>
      <c r="M81" s="184"/>
      <c r="N81" s="180"/>
      <c r="O81" s="184">
        <f t="shared" si="25"/>
        <v>0</v>
      </c>
      <c r="P81" s="184"/>
    </row>
    <row r="82" spans="1:16" ht="84">
      <c r="A82" s="246" t="s">
        <v>12</v>
      </c>
      <c r="B82" s="246" t="s">
        <v>77</v>
      </c>
      <c r="C82" s="246" t="s">
        <v>43</v>
      </c>
      <c r="D82" s="246" t="s">
        <v>16</v>
      </c>
      <c r="E82" s="197" t="s">
        <v>326</v>
      </c>
      <c r="F82" s="254" t="s">
        <v>486</v>
      </c>
      <c r="G82" s="186">
        <v>843</v>
      </c>
      <c r="H82" s="208" t="s">
        <v>45</v>
      </c>
      <c r="I82" s="94" t="s">
        <v>28</v>
      </c>
      <c r="J82" s="186">
        <v>3020902160</v>
      </c>
      <c r="K82" s="210">
        <v>530</v>
      </c>
      <c r="L82" s="180">
        <v>65</v>
      </c>
      <c r="M82" s="191">
        <v>52</v>
      </c>
      <c r="N82" s="191">
        <v>19.5</v>
      </c>
      <c r="O82" s="184">
        <f t="shared" si="25"/>
        <v>30</v>
      </c>
      <c r="P82" s="184">
        <f t="shared" si="24"/>
        <v>37.5</v>
      </c>
    </row>
    <row r="83" spans="1:16" ht="36">
      <c r="A83" s="246" t="s">
        <v>12</v>
      </c>
      <c r="B83" s="246" t="s">
        <v>77</v>
      </c>
      <c r="C83" s="246" t="s">
        <v>43</v>
      </c>
      <c r="D83" s="211" t="s">
        <v>21</v>
      </c>
      <c r="E83" s="212" t="s">
        <v>327</v>
      </c>
      <c r="F83" s="254" t="s">
        <v>486</v>
      </c>
      <c r="G83" s="186">
        <v>843</v>
      </c>
      <c r="H83" s="208" t="s">
        <v>45</v>
      </c>
      <c r="I83" s="94" t="s">
        <v>28</v>
      </c>
      <c r="J83" s="186">
        <v>3020903760</v>
      </c>
      <c r="K83" s="210">
        <v>321</v>
      </c>
      <c r="L83" s="180">
        <v>1375</v>
      </c>
      <c r="M83" s="191">
        <v>2870</v>
      </c>
      <c r="N83" s="191">
        <v>2500</v>
      </c>
      <c r="O83" s="184">
        <f t="shared" si="25"/>
        <v>181.8</v>
      </c>
      <c r="P83" s="184">
        <f t="shared" si="24"/>
        <v>87.1</v>
      </c>
    </row>
    <row r="84" spans="1:16" ht="36" customHeight="1">
      <c r="A84" s="246" t="s">
        <v>12</v>
      </c>
      <c r="B84" s="246" t="s">
        <v>77</v>
      </c>
      <c r="C84" s="246" t="s">
        <v>43</v>
      </c>
      <c r="D84" s="211" t="s">
        <v>28</v>
      </c>
      <c r="E84" s="212" t="s">
        <v>328</v>
      </c>
      <c r="F84" s="254" t="s">
        <v>486</v>
      </c>
      <c r="G84" s="186">
        <v>843</v>
      </c>
      <c r="H84" s="208" t="s">
        <v>45</v>
      </c>
      <c r="I84" s="94" t="s">
        <v>28</v>
      </c>
      <c r="J84" s="186">
        <v>3020904250</v>
      </c>
      <c r="K84" s="210">
        <v>530</v>
      </c>
      <c r="L84" s="180">
        <v>89917.2</v>
      </c>
      <c r="M84" s="191">
        <v>96401.7</v>
      </c>
      <c r="N84" s="191">
        <v>82456.800000000003</v>
      </c>
      <c r="O84" s="184">
        <f t="shared" si="25"/>
        <v>91.7</v>
      </c>
      <c r="P84" s="184">
        <f t="shared" si="24"/>
        <v>85.5</v>
      </c>
    </row>
    <row r="85" spans="1:16" ht="37.5" customHeight="1">
      <c r="A85" s="246" t="s">
        <v>12</v>
      </c>
      <c r="B85" s="246" t="s">
        <v>77</v>
      </c>
      <c r="C85" s="246" t="s">
        <v>43</v>
      </c>
      <c r="D85" s="211" t="s">
        <v>31</v>
      </c>
      <c r="E85" s="212" t="s">
        <v>329</v>
      </c>
      <c r="F85" s="254" t="s">
        <v>486</v>
      </c>
      <c r="G85" s="186">
        <v>843</v>
      </c>
      <c r="H85" s="208" t="s">
        <v>45</v>
      </c>
      <c r="I85" s="94" t="s">
        <v>28</v>
      </c>
      <c r="J85" s="186">
        <v>3020904260</v>
      </c>
      <c r="K85" s="210">
        <v>530</v>
      </c>
      <c r="L85" s="180">
        <v>226453</v>
      </c>
      <c r="M85" s="191">
        <v>238864.8</v>
      </c>
      <c r="N85" s="191">
        <v>220536.2</v>
      </c>
      <c r="O85" s="184">
        <f t="shared" si="25"/>
        <v>97.4</v>
      </c>
      <c r="P85" s="184">
        <f t="shared" si="24"/>
        <v>92.3</v>
      </c>
    </row>
    <row r="86" spans="1:16" ht="153" customHeight="1">
      <c r="A86" s="246" t="s">
        <v>12</v>
      </c>
      <c r="B86" s="246" t="s">
        <v>77</v>
      </c>
      <c r="C86" s="246" t="s">
        <v>43</v>
      </c>
      <c r="D86" s="246" t="s">
        <v>34</v>
      </c>
      <c r="E86" s="213" t="s">
        <v>330</v>
      </c>
      <c r="F86" s="254" t="s">
        <v>486</v>
      </c>
      <c r="G86" s="186">
        <v>843</v>
      </c>
      <c r="H86" s="208" t="s">
        <v>45</v>
      </c>
      <c r="I86" s="94" t="s">
        <v>28</v>
      </c>
      <c r="J86" s="186">
        <v>3020905660</v>
      </c>
      <c r="K86" s="210">
        <v>530</v>
      </c>
      <c r="L86" s="180">
        <v>3346</v>
      </c>
      <c r="M86" s="191">
        <v>11763.8</v>
      </c>
      <c r="N86" s="191">
        <v>11463.7</v>
      </c>
      <c r="O86" s="184">
        <f t="shared" si="25"/>
        <v>342.6</v>
      </c>
      <c r="P86" s="184">
        <f t="shared" si="24"/>
        <v>97.4</v>
      </c>
    </row>
    <row r="87" spans="1:16" ht="36">
      <c r="A87" s="246" t="s">
        <v>12</v>
      </c>
      <c r="B87" s="246" t="s">
        <v>77</v>
      </c>
      <c r="C87" s="246" t="s">
        <v>43</v>
      </c>
      <c r="D87" s="211" t="s">
        <v>37</v>
      </c>
      <c r="E87" s="212" t="s">
        <v>331</v>
      </c>
      <c r="F87" s="254" t="s">
        <v>486</v>
      </c>
      <c r="G87" s="186">
        <v>843</v>
      </c>
      <c r="H87" s="208" t="s">
        <v>45</v>
      </c>
      <c r="I87" s="94" t="s">
        <v>28</v>
      </c>
      <c r="J87" s="186">
        <v>3020906330</v>
      </c>
      <c r="K87" s="210">
        <v>530</v>
      </c>
      <c r="L87" s="180">
        <v>2847.2</v>
      </c>
      <c r="M87" s="191">
        <v>10555</v>
      </c>
      <c r="N87" s="191">
        <v>9988.1</v>
      </c>
      <c r="O87" s="184">
        <f t="shared" si="25"/>
        <v>350.8</v>
      </c>
      <c r="P87" s="184">
        <f t="shared" si="24"/>
        <v>94.6</v>
      </c>
    </row>
    <row r="88" spans="1:16" ht="36" customHeight="1">
      <c r="A88" s="246" t="s">
        <v>12</v>
      </c>
      <c r="B88" s="246" t="s">
        <v>77</v>
      </c>
      <c r="C88" s="246" t="s">
        <v>43</v>
      </c>
      <c r="D88" s="211" t="s">
        <v>40</v>
      </c>
      <c r="E88" s="212" t="s">
        <v>424</v>
      </c>
      <c r="F88" s="254" t="s">
        <v>486</v>
      </c>
      <c r="G88" s="186">
        <v>843</v>
      </c>
      <c r="H88" s="208" t="s">
        <v>45</v>
      </c>
      <c r="I88" s="94" t="s">
        <v>28</v>
      </c>
      <c r="J88" s="186">
        <v>3020952600</v>
      </c>
      <c r="K88" s="210">
        <v>530</v>
      </c>
      <c r="L88" s="180">
        <v>18371.5</v>
      </c>
      <c r="M88" s="191">
        <v>15351.9</v>
      </c>
      <c r="N88" s="191">
        <v>13170.4</v>
      </c>
      <c r="O88" s="184">
        <f t="shared" si="25"/>
        <v>71.7</v>
      </c>
      <c r="P88" s="184">
        <f t="shared" si="24"/>
        <v>85.8</v>
      </c>
    </row>
    <row r="89" spans="1:16" ht="60">
      <c r="A89" s="246" t="s">
        <v>12</v>
      </c>
      <c r="B89" s="246" t="s">
        <v>77</v>
      </c>
      <c r="C89" s="246" t="s">
        <v>43</v>
      </c>
      <c r="D89" s="211" t="s">
        <v>43</v>
      </c>
      <c r="E89" s="261" t="s">
        <v>332</v>
      </c>
      <c r="F89" s="254" t="s">
        <v>486</v>
      </c>
      <c r="G89" s="186">
        <v>843</v>
      </c>
      <c r="H89" s="208" t="s">
        <v>45</v>
      </c>
      <c r="I89" s="94" t="s">
        <v>161</v>
      </c>
      <c r="J89" s="186">
        <v>3020900000</v>
      </c>
      <c r="K89" s="210"/>
      <c r="L89" s="184"/>
      <c r="M89" s="184"/>
      <c r="N89" s="184"/>
      <c r="O89" s="184"/>
      <c r="P89" s="184"/>
    </row>
    <row r="90" spans="1:16" ht="71.25" customHeight="1">
      <c r="A90" s="254">
        <v>30</v>
      </c>
      <c r="B90" s="254">
        <v>2</v>
      </c>
      <c r="C90" s="254" t="s">
        <v>153</v>
      </c>
      <c r="D90" s="254"/>
      <c r="E90" s="214" t="s">
        <v>165</v>
      </c>
      <c r="F90" s="257" t="s">
        <v>15</v>
      </c>
      <c r="G90" s="15" t="s">
        <v>509</v>
      </c>
      <c r="H90" s="186">
        <v>10</v>
      </c>
      <c r="I90" s="187" t="s">
        <v>161</v>
      </c>
      <c r="J90" s="186" t="s">
        <v>155</v>
      </c>
      <c r="K90" s="15"/>
      <c r="L90" s="184">
        <f>L91+L92+L93+L94</f>
        <v>3129092.8</v>
      </c>
      <c r="M90" s="184">
        <f>M91+M92+M93+M94+M95</f>
        <v>3158662.9</v>
      </c>
      <c r="N90" s="184">
        <f>N91+N92+N93+N94+N95</f>
        <v>3064966</v>
      </c>
      <c r="O90" s="184">
        <f t="shared" si="25"/>
        <v>98</v>
      </c>
      <c r="P90" s="184">
        <f t="shared" si="24"/>
        <v>97</v>
      </c>
    </row>
    <row r="91" spans="1:16" ht="24">
      <c r="A91" s="255"/>
      <c r="B91" s="255"/>
      <c r="C91" s="255"/>
      <c r="D91" s="255"/>
      <c r="E91" s="255"/>
      <c r="F91" s="254" t="s">
        <v>486</v>
      </c>
      <c r="G91" s="186">
        <v>843</v>
      </c>
      <c r="H91" s="186">
        <v>10</v>
      </c>
      <c r="I91" s="187" t="s">
        <v>161</v>
      </c>
      <c r="J91" s="186" t="s">
        <v>155</v>
      </c>
      <c r="K91" s="186"/>
      <c r="L91" s="180">
        <f t="shared" ref="L91:N91" si="27">L96</f>
        <v>2623954.2000000002</v>
      </c>
      <c r="M91" s="180">
        <f t="shared" si="27"/>
        <v>2802164.7</v>
      </c>
      <c r="N91" s="180">
        <f t="shared" si="27"/>
        <v>2761970.8</v>
      </c>
      <c r="O91" s="184">
        <f t="shared" si="25"/>
        <v>105.3</v>
      </c>
      <c r="P91" s="184">
        <f t="shared" si="24"/>
        <v>98.6</v>
      </c>
    </row>
    <row r="92" spans="1:16" ht="84">
      <c r="A92" s="247"/>
      <c r="B92" s="247"/>
      <c r="C92" s="247"/>
      <c r="D92" s="247"/>
      <c r="E92" s="255"/>
      <c r="F92" s="257" t="s">
        <v>487</v>
      </c>
      <c r="G92" s="192">
        <v>833</v>
      </c>
      <c r="H92" s="193" t="s">
        <v>45</v>
      </c>
      <c r="I92" s="202" t="s">
        <v>161</v>
      </c>
      <c r="J92" s="186" t="s">
        <v>155</v>
      </c>
      <c r="K92" s="178"/>
      <c r="L92" s="184">
        <v>132791.5</v>
      </c>
      <c r="M92" s="191">
        <v>132791.5</v>
      </c>
      <c r="N92" s="191">
        <v>98139.3</v>
      </c>
      <c r="O92" s="184">
        <f t="shared" si="25"/>
        <v>73.900000000000006</v>
      </c>
      <c r="P92" s="184">
        <f t="shared" si="24"/>
        <v>73.900000000000006</v>
      </c>
    </row>
    <row r="93" spans="1:16" ht="48">
      <c r="A93" s="255"/>
      <c r="B93" s="255"/>
      <c r="C93" s="255"/>
      <c r="D93" s="255"/>
      <c r="E93" s="255"/>
      <c r="F93" s="185" t="s">
        <v>476</v>
      </c>
      <c r="G93" s="186">
        <v>835</v>
      </c>
      <c r="H93" s="186">
        <v>10</v>
      </c>
      <c r="I93" s="187" t="s">
        <v>161</v>
      </c>
      <c r="J93" s="186" t="s">
        <v>172</v>
      </c>
      <c r="K93" s="186"/>
      <c r="L93" s="180">
        <v>1500</v>
      </c>
      <c r="M93" s="191">
        <v>1500</v>
      </c>
      <c r="N93" s="191">
        <v>1492.9</v>
      </c>
      <c r="O93" s="184">
        <f t="shared" si="25"/>
        <v>99.5</v>
      </c>
      <c r="P93" s="184">
        <f t="shared" si="24"/>
        <v>99.5</v>
      </c>
    </row>
    <row r="94" spans="1:16" ht="36">
      <c r="A94" s="255"/>
      <c r="B94" s="255"/>
      <c r="C94" s="255"/>
      <c r="D94" s="249"/>
      <c r="E94" s="255"/>
      <c r="F94" s="185" t="s">
        <v>465</v>
      </c>
      <c r="G94" s="186">
        <v>874</v>
      </c>
      <c r="H94" s="186">
        <v>10</v>
      </c>
      <c r="I94" s="187" t="s">
        <v>161</v>
      </c>
      <c r="J94" s="186" t="s">
        <v>172</v>
      </c>
      <c r="K94" s="186"/>
      <c r="L94" s="180">
        <v>370847.1</v>
      </c>
      <c r="M94" s="191">
        <v>208524.3</v>
      </c>
      <c r="N94" s="191">
        <v>196521.8</v>
      </c>
      <c r="O94" s="184">
        <f t="shared" si="25"/>
        <v>53</v>
      </c>
      <c r="P94" s="184">
        <f t="shared" si="24"/>
        <v>94.2</v>
      </c>
    </row>
    <row r="95" spans="1:16" ht="54.75" customHeight="1">
      <c r="A95" s="256"/>
      <c r="B95" s="256"/>
      <c r="C95" s="256"/>
      <c r="D95" s="250"/>
      <c r="E95" s="255"/>
      <c r="F95" s="185" t="s">
        <v>516</v>
      </c>
      <c r="G95" s="186">
        <v>807</v>
      </c>
      <c r="H95" s="186">
        <v>10</v>
      </c>
      <c r="I95" s="187" t="s">
        <v>161</v>
      </c>
      <c r="J95" s="186" t="s">
        <v>172</v>
      </c>
      <c r="K95" s="186"/>
      <c r="L95" s="180"/>
      <c r="M95" s="191">
        <v>13682.4</v>
      </c>
      <c r="N95" s="191">
        <v>6841.2</v>
      </c>
      <c r="O95" s="184"/>
      <c r="P95" s="184">
        <f t="shared" si="24"/>
        <v>50</v>
      </c>
    </row>
    <row r="96" spans="1:16" ht="72">
      <c r="A96" s="367">
        <v>30</v>
      </c>
      <c r="B96" s="367">
        <v>2</v>
      </c>
      <c r="C96" s="367" t="s">
        <v>153</v>
      </c>
      <c r="D96" s="362">
        <v>1</v>
      </c>
      <c r="E96" s="257" t="s">
        <v>333</v>
      </c>
      <c r="F96" s="359" t="s">
        <v>486</v>
      </c>
      <c r="G96" s="186">
        <v>843</v>
      </c>
      <c r="H96" s="186">
        <v>10</v>
      </c>
      <c r="I96" s="187" t="s">
        <v>161</v>
      </c>
      <c r="J96" s="186" t="s">
        <v>155</v>
      </c>
      <c r="K96" s="210" t="s">
        <v>488</v>
      </c>
      <c r="L96" s="184">
        <f>L97+L98+L100+L101+L102+L103+L104</f>
        <v>2623954.2000000002</v>
      </c>
      <c r="M96" s="184">
        <f t="shared" ref="M96:N96" si="28">M97+M98+M100+M101+M102+M103+M104</f>
        <v>2802164.7</v>
      </c>
      <c r="N96" s="184">
        <f t="shared" si="28"/>
        <v>2761970.8</v>
      </c>
      <c r="O96" s="184">
        <f t="shared" si="25"/>
        <v>105.3</v>
      </c>
      <c r="P96" s="184">
        <f t="shared" si="24"/>
        <v>98.6</v>
      </c>
    </row>
    <row r="97" spans="1:16" s="219" customFormat="1" ht="48">
      <c r="A97" s="367"/>
      <c r="B97" s="367"/>
      <c r="C97" s="367"/>
      <c r="D97" s="362"/>
      <c r="E97" s="123" t="s">
        <v>334</v>
      </c>
      <c r="F97" s="371"/>
      <c r="G97" s="215">
        <v>843</v>
      </c>
      <c r="H97" s="215">
        <v>10</v>
      </c>
      <c r="I97" s="216" t="s">
        <v>21</v>
      </c>
      <c r="J97" s="215" t="s">
        <v>335</v>
      </c>
      <c r="K97" s="217" t="s">
        <v>336</v>
      </c>
      <c r="L97" s="218">
        <v>900</v>
      </c>
      <c r="M97" s="191">
        <v>200</v>
      </c>
      <c r="N97" s="191">
        <v>90</v>
      </c>
      <c r="O97" s="184">
        <f t="shared" si="25"/>
        <v>10</v>
      </c>
      <c r="P97" s="184">
        <f t="shared" si="24"/>
        <v>45</v>
      </c>
    </row>
    <row r="98" spans="1:16" s="219" customFormat="1" ht="48">
      <c r="A98" s="367"/>
      <c r="B98" s="367"/>
      <c r="C98" s="367"/>
      <c r="D98" s="362"/>
      <c r="E98" s="123" t="s">
        <v>283</v>
      </c>
      <c r="F98" s="371"/>
      <c r="G98" s="215">
        <v>843</v>
      </c>
      <c r="H98" s="215">
        <v>10</v>
      </c>
      <c r="I98" s="216" t="s">
        <v>21</v>
      </c>
      <c r="J98" s="215" t="s">
        <v>337</v>
      </c>
      <c r="K98" s="217" t="s">
        <v>489</v>
      </c>
      <c r="L98" s="218">
        <v>1428370.9</v>
      </c>
      <c r="M98" s="191">
        <v>1403564.8</v>
      </c>
      <c r="N98" s="191">
        <v>1379022</v>
      </c>
      <c r="O98" s="184">
        <f t="shared" si="25"/>
        <v>96.5</v>
      </c>
      <c r="P98" s="184">
        <f t="shared" si="24"/>
        <v>98.3</v>
      </c>
    </row>
    <row r="99" spans="1:16" s="219" customFormat="1" ht="72">
      <c r="A99" s="367"/>
      <c r="B99" s="367"/>
      <c r="C99" s="367"/>
      <c r="D99" s="362"/>
      <c r="E99" s="123" t="s">
        <v>490</v>
      </c>
      <c r="F99" s="371"/>
      <c r="G99" s="215">
        <v>843</v>
      </c>
      <c r="H99" s="215">
        <v>10</v>
      </c>
      <c r="I99" s="216" t="s">
        <v>21</v>
      </c>
      <c r="J99" s="215" t="s">
        <v>155</v>
      </c>
      <c r="K99" s="217"/>
      <c r="L99" s="218">
        <f>L100+L101</f>
        <v>103682.1</v>
      </c>
      <c r="M99" s="218">
        <f t="shared" ref="M99:N99" si="29">M100+M101</f>
        <v>101332.3</v>
      </c>
      <c r="N99" s="218">
        <f t="shared" si="29"/>
        <v>90215.6</v>
      </c>
      <c r="O99" s="184">
        <f t="shared" si="25"/>
        <v>87</v>
      </c>
      <c r="P99" s="184">
        <f t="shared" si="24"/>
        <v>89</v>
      </c>
    </row>
    <row r="100" spans="1:16" s="219" customFormat="1" ht="84">
      <c r="A100" s="367"/>
      <c r="B100" s="367"/>
      <c r="C100" s="367"/>
      <c r="D100" s="362"/>
      <c r="E100" s="123" t="s">
        <v>491</v>
      </c>
      <c r="F100" s="371"/>
      <c r="G100" s="215">
        <v>843</v>
      </c>
      <c r="H100" s="215">
        <v>10</v>
      </c>
      <c r="I100" s="216" t="s">
        <v>28</v>
      </c>
      <c r="J100" s="215" t="s">
        <v>492</v>
      </c>
      <c r="K100" s="215" t="s">
        <v>338</v>
      </c>
      <c r="L100" s="218">
        <v>83682.100000000006</v>
      </c>
      <c r="M100" s="191">
        <v>81332.3</v>
      </c>
      <c r="N100" s="191">
        <v>70386.2</v>
      </c>
      <c r="O100" s="184">
        <f t="shared" si="25"/>
        <v>84.1</v>
      </c>
      <c r="P100" s="184">
        <f t="shared" si="24"/>
        <v>86.5</v>
      </c>
    </row>
    <row r="101" spans="1:16" s="219" customFormat="1" ht="72">
      <c r="A101" s="367"/>
      <c r="B101" s="367"/>
      <c r="C101" s="367"/>
      <c r="D101" s="362"/>
      <c r="E101" s="123" t="s">
        <v>493</v>
      </c>
      <c r="F101" s="371"/>
      <c r="G101" s="215">
        <v>843</v>
      </c>
      <c r="H101" s="215">
        <v>10</v>
      </c>
      <c r="I101" s="216" t="s">
        <v>28</v>
      </c>
      <c r="J101" s="215" t="s">
        <v>339</v>
      </c>
      <c r="K101" s="215" t="s">
        <v>338</v>
      </c>
      <c r="L101" s="209">
        <v>20000</v>
      </c>
      <c r="M101" s="191">
        <v>20000</v>
      </c>
      <c r="N101" s="191">
        <v>19829.400000000001</v>
      </c>
      <c r="O101" s="184">
        <f t="shared" si="25"/>
        <v>99.1</v>
      </c>
      <c r="P101" s="184">
        <f t="shared" si="24"/>
        <v>99.1</v>
      </c>
    </row>
    <row r="102" spans="1:16" s="219" customFormat="1" ht="36">
      <c r="A102" s="367"/>
      <c r="B102" s="367"/>
      <c r="C102" s="367"/>
      <c r="D102" s="362"/>
      <c r="E102" s="123" t="s">
        <v>101</v>
      </c>
      <c r="F102" s="371"/>
      <c r="G102" s="215">
        <v>843</v>
      </c>
      <c r="H102" s="215">
        <v>10</v>
      </c>
      <c r="I102" s="216" t="s">
        <v>21</v>
      </c>
      <c r="J102" s="220" t="s">
        <v>340</v>
      </c>
      <c r="K102" s="217" t="s">
        <v>341</v>
      </c>
      <c r="L102" s="209">
        <v>8500</v>
      </c>
      <c r="M102" s="191">
        <v>13043</v>
      </c>
      <c r="N102" s="191">
        <v>12703.3</v>
      </c>
      <c r="O102" s="184">
        <f t="shared" si="25"/>
        <v>149.5</v>
      </c>
      <c r="P102" s="184">
        <f t="shared" si="24"/>
        <v>97.4</v>
      </c>
    </row>
    <row r="103" spans="1:16" s="219" customFormat="1" ht="84">
      <c r="A103" s="367"/>
      <c r="B103" s="367"/>
      <c r="C103" s="367"/>
      <c r="D103" s="362"/>
      <c r="E103" s="221" t="s">
        <v>342</v>
      </c>
      <c r="F103" s="371"/>
      <c r="G103" s="215">
        <v>843</v>
      </c>
      <c r="H103" s="215">
        <v>10</v>
      </c>
      <c r="I103" s="216" t="s">
        <v>28</v>
      </c>
      <c r="J103" s="220" t="s">
        <v>343</v>
      </c>
      <c r="K103" s="217">
        <v>313</v>
      </c>
      <c r="L103" s="218">
        <v>10000</v>
      </c>
      <c r="M103" s="191">
        <v>13348.2</v>
      </c>
      <c r="N103" s="191">
        <v>11974.6</v>
      </c>
      <c r="O103" s="184">
        <f t="shared" si="25"/>
        <v>119.7</v>
      </c>
      <c r="P103" s="184">
        <f t="shared" si="24"/>
        <v>89.7</v>
      </c>
    </row>
    <row r="104" spans="1:16" s="219" customFormat="1" ht="48">
      <c r="A104" s="358"/>
      <c r="B104" s="358"/>
      <c r="C104" s="358"/>
      <c r="D104" s="363"/>
      <c r="E104" s="221" t="s">
        <v>344</v>
      </c>
      <c r="F104" s="372"/>
      <c r="G104" s="215">
        <v>843</v>
      </c>
      <c r="H104" s="215">
        <v>10</v>
      </c>
      <c r="I104" s="216" t="s">
        <v>21</v>
      </c>
      <c r="J104" s="217" t="s">
        <v>502</v>
      </c>
      <c r="K104" s="217" t="s">
        <v>336</v>
      </c>
      <c r="L104" s="218">
        <v>1072501.2</v>
      </c>
      <c r="M104" s="191">
        <f>1072501.2+198175.2</f>
        <v>1270676.3999999999</v>
      </c>
      <c r="N104" s="191">
        <f>1072501.2+195464.1</f>
        <v>1267965.3</v>
      </c>
      <c r="O104" s="184">
        <f t="shared" si="25"/>
        <v>118.2</v>
      </c>
      <c r="P104" s="184">
        <f t="shared" si="24"/>
        <v>99.8</v>
      </c>
    </row>
    <row r="105" spans="1:16" ht="48">
      <c r="A105" s="257">
        <v>30</v>
      </c>
      <c r="B105" s="257">
        <v>2</v>
      </c>
      <c r="C105" s="257" t="s">
        <v>154</v>
      </c>
      <c r="D105" s="257"/>
      <c r="E105" s="257" t="s">
        <v>164</v>
      </c>
      <c r="F105" s="254" t="s">
        <v>515</v>
      </c>
      <c r="G105" s="15">
        <v>855</v>
      </c>
      <c r="H105" s="190" t="s">
        <v>43</v>
      </c>
      <c r="I105" s="190" t="s">
        <v>43</v>
      </c>
      <c r="J105" s="15" t="s">
        <v>158</v>
      </c>
      <c r="K105" s="15"/>
      <c r="L105" s="184">
        <f t="shared" ref="L105:N106" si="30">L106</f>
        <v>298.8</v>
      </c>
      <c r="M105" s="191">
        <f t="shared" si="30"/>
        <v>298.8</v>
      </c>
      <c r="N105" s="191">
        <f t="shared" si="30"/>
        <v>298.8</v>
      </c>
      <c r="O105" s="184">
        <f t="shared" si="25"/>
        <v>100</v>
      </c>
      <c r="P105" s="184">
        <f t="shared" si="24"/>
        <v>100</v>
      </c>
    </row>
    <row r="106" spans="1:16" ht="96">
      <c r="A106" s="369">
        <v>30</v>
      </c>
      <c r="B106" s="369">
        <v>2</v>
      </c>
      <c r="C106" s="369" t="s">
        <v>154</v>
      </c>
      <c r="D106" s="369">
        <v>1</v>
      </c>
      <c r="E106" s="257" t="s">
        <v>168</v>
      </c>
      <c r="F106" s="369" t="s">
        <v>515</v>
      </c>
      <c r="G106" s="15">
        <v>855</v>
      </c>
      <c r="H106" s="190" t="s">
        <v>43</v>
      </c>
      <c r="I106" s="190" t="s">
        <v>43</v>
      </c>
      <c r="J106" s="15" t="s">
        <v>158</v>
      </c>
      <c r="K106" s="15">
        <v>240</v>
      </c>
      <c r="L106" s="184">
        <f t="shared" si="30"/>
        <v>298.8</v>
      </c>
      <c r="M106" s="184">
        <f t="shared" si="30"/>
        <v>298.8</v>
      </c>
      <c r="N106" s="184">
        <f t="shared" si="30"/>
        <v>298.8</v>
      </c>
      <c r="O106" s="184">
        <f t="shared" si="25"/>
        <v>100</v>
      </c>
      <c r="P106" s="184">
        <f t="shared" si="24"/>
        <v>100</v>
      </c>
    </row>
    <row r="107" spans="1:16" s="219" customFormat="1" ht="48">
      <c r="A107" s="369"/>
      <c r="B107" s="369"/>
      <c r="C107" s="369"/>
      <c r="D107" s="369"/>
      <c r="E107" s="123" t="s">
        <v>304</v>
      </c>
      <c r="F107" s="369"/>
      <c r="G107" s="222">
        <v>855</v>
      </c>
      <c r="H107" s="223" t="s">
        <v>43</v>
      </c>
      <c r="I107" s="223" t="s">
        <v>43</v>
      </c>
      <c r="J107" s="222" t="s">
        <v>158</v>
      </c>
      <c r="K107" s="222">
        <v>240</v>
      </c>
      <c r="L107" s="184">
        <v>298.8</v>
      </c>
      <c r="M107" s="184">
        <v>298.8</v>
      </c>
      <c r="N107" s="184">
        <v>298.8</v>
      </c>
      <c r="O107" s="184">
        <f t="shared" si="25"/>
        <v>100</v>
      </c>
      <c r="P107" s="184">
        <f t="shared" si="24"/>
        <v>100</v>
      </c>
    </row>
    <row r="108" spans="1:16" ht="27" customHeight="1">
      <c r="A108" s="254">
        <v>30</v>
      </c>
      <c r="B108" s="254">
        <v>3</v>
      </c>
      <c r="C108" s="254"/>
      <c r="D108" s="254"/>
      <c r="E108" s="357" t="s">
        <v>167</v>
      </c>
      <c r="F108" s="122" t="s">
        <v>15</v>
      </c>
      <c r="G108" s="15" t="s">
        <v>510</v>
      </c>
      <c r="H108" s="15">
        <v>10</v>
      </c>
      <c r="I108" s="190" t="s">
        <v>161</v>
      </c>
      <c r="J108" s="190" t="s">
        <v>163</v>
      </c>
      <c r="K108" s="15"/>
      <c r="L108" s="184">
        <f>L109+L110</f>
        <v>1839567.5</v>
      </c>
      <c r="M108" s="184">
        <f t="shared" ref="M108:N108" si="31">M109+M110</f>
        <v>3092407.2</v>
      </c>
      <c r="N108" s="184">
        <f t="shared" si="31"/>
        <v>3034648.8</v>
      </c>
      <c r="O108" s="184">
        <f t="shared" si="25"/>
        <v>165</v>
      </c>
      <c r="P108" s="184">
        <f t="shared" si="24"/>
        <v>98.1</v>
      </c>
    </row>
    <row r="109" spans="1:16" ht="48">
      <c r="A109" s="255"/>
      <c r="B109" s="255"/>
      <c r="C109" s="255"/>
      <c r="D109" s="255"/>
      <c r="E109" s="367"/>
      <c r="F109" s="254" t="s">
        <v>494</v>
      </c>
      <c r="G109" s="15">
        <v>843</v>
      </c>
      <c r="H109" s="15">
        <v>10</v>
      </c>
      <c r="I109" s="190" t="s">
        <v>161</v>
      </c>
      <c r="J109" s="190" t="s">
        <v>163</v>
      </c>
      <c r="K109" s="15"/>
      <c r="L109" s="184">
        <f>L111+L114+L119+L121+L124+L126</f>
        <v>1839567.5</v>
      </c>
      <c r="M109" s="184">
        <f t="shared" ref="M109:N109" si="32">M111+M114+M119+M121+M124+M126</f>
        <v>3090631.4</v>
      </c>
      <c r="N109" s="184">
        <f t="shared" si="32"/>
        <v>3032873</v>
      </c>
      <c r="O109" s="184">
        <f t="shared" si="25"/>
        <v>164.9</v>
      </c>
      <c r="P109" s="184">
        <f t="shared" si="24"/>
        <v>98.1</v>
      </c>
    </row>
    <row r="110" spans="1:16" ht="96">
      <c r="A110" s="256"/>
      <c r="B110" s="256"/>
      <c r="C110" s="256"/>
      <c r="D110" s="256"/>
      <c r="E110" s="358"/>
      <c r="F110" s="185" t="s">
        <v>518</v>
      </c>
      <c r="G110" s="15">
        <v>845</v>
      </c>
      <c r="H110" s="15">
        <v>10</v>
      </c>
      <c r="I110" s="190" t="s">
        <v>161</v>
      </c>
      <c r="J110" s="190" t="s">
        <v>163</v>
      </c>
      <c r="K110" s="15"/>
      <c r="L110" s="184"/>
      <c r="M110" s="184">
        <f>M115+M122</f>
        <v>1775.8</v>
      </c>
      <c r="N110" s="184">
        <f>N115+N122</f>
        <v>1775.8</v>
      </c>
      <c r="O110" s="184"/>
      <c r="P110" s="184">
        <f t="shared" si="24"/>
        <v>100</v>
      </c>
    </row>
    <row r="111" spans="1:16" ht="36">
      <c r="A111" s="181" t="s">
        <v>12</v>
      </c>
      <c r="B111" s="181" t="s">
        <v>104</v>
      </c>
      <c r="C111" s="181" t="s">
        <v>31</v>
      </c>
      <c r="D111" s="181"/>
      <c r="E111" s="257" t="s">
        <v>105</v>
      </c>
      <c r="F111" s="357" t="s">
        <v>486</v>
      </c>
      <c r="G111" s="189">
        <v>843</v>
      </c>
      <c r="H111" s="190" t="s">
        <v>45</v>
      </c>
      <c r="I111" s="94" t="s">
        <v>161</v>
      </c>
      <c r="J111" s="190" t="s">
        <v>106</v>
      </c>
      <c r="K111" s="15"/>
      <c r="L111" s="184">
        <f t="shared" ref="L111:N111" si="33">L112</f>
        <v>1790.7</v>
      </c>
      <c r="M111" s="184">
        <f t="shared" si="33"/>
        <v>2387.6</v>
      </c>
      <c r="N111" s="184">
        <f t="shared" si="33"/>
        <v>1798.4</v>
      </c>
      <c r="O111" s="184">
        <f t="shared" si="25"/>
        <v>100.4</v>
      </c>
      <c r="P111" s="184">
        <f t="shared" si="24"/>
        <v>75.3</v>
      </c>
    </row>
    <row r="112" spans="1:16" ht="84">
      <c r="A112" s="181" t="s">
        <v>12</v>
      </c>
      <c r="B112" s="181" t="s">
        <v>104</v>
      </c>
      <c r="C112" s="181" t="s">
        <v>31</v>
      </c>
      <c r="D112" s="181" t="s">
        <v>16</v>
      </c>
      <c r="E112" s="257" t="s">
        <v>107</v>
      </c>
      <c r="F112" s="358"/>
      <c r="G112" s="189">
        <v>843</v>
      </c>
      <c r="H112" s="190" t="s">
        <v>45</v>
      </c>
      <c r="I112" s="94" t="s">
        <v>16</v>
      </c>
      <c r="J112" s="190" t="s">
        <v>108</v>
      </c>
      <c r="K112" s="15" t="s">
        <v>495</v>
      </c>
      <c r="L112" s="180">
        <v>1790.7</v>
      </c>
      <c r="M112" s="191">
        <v>2387.6</v>
      </c>
      <c r="N112" s="191">
        <v>1798.4</v>
      </c>
      <c r="O112" s="184">
        <f t="shared" si="25"/>
        <v>100.4</v>
      </c>
      <c r="P112" s="184">
        <f t="shared" si="24"/>
        <v>75.3</v>
      </c>
    </row>
    <row r="113" spans="1:16" ht="23.25" customHeight="1">
      <c r="A113" s="348" t="s">
        <v>12</v>
      </c>
      <c r="B113" s="348" t="s">
        <v>104</v>
      </c>
      <c r="C113" s="348" t="s">
        <v>34</v>
      </c>
      <c r="D113" s="348"/>
      <c r="E113" s="354" t="s">
        <v>109</v>
      </c>
      <c r="F113" s="257" t="s">
        <v>15</v>
      </c>
      <c r="G113" s="15" t="s">
        <v>510</v>
      </c>
      <c r="H113" s="190" t="s">
        <v>45</v>
      </c>
      <c r="I113" s="94" t="s">
        <v>161</v>
      </c>
      <c r="J113" s="190" t="s">
        <v>110</v>
      </c>
      <c r="K113" s="15"/>
      <c r="L113" s="209">
        <f>L117+L118</f>
        <v>0</v>
      </c>
      <c r="M113" s="209">
        <f t="shared" ref="M113:N113" si="34">M117+M118</f>
        <v>10116.9</v>
      </c>
      <c r="N113" s="209">
        <f t="shared" si="34"/>
        <v>8176.4</v>
      </c>
      <c r="O113" s="184"/>
      <c r="P113" s="184">
        <f t="shared" si="24"/>
        <v>80.8</v>
      </c>
    </row>
    <row r="114" spans="1:16" ht="30" customHeight="1">
      <c r="A114" s="350"/>
      <c r="B114" s="350"/>
      <c r="C114" s="350"/>
      <c r="D114" s="350"/>
      <c r="E114" s="355"/>
      <c r="F114" s="257" t="s">
        <v>494</v>
      </c>
      <c r="G114" s="189">
        <v>843</v>
      </c>
      <c r="H114" s="190" t="s">
        <v>45</v>
      </c>
      <c r="I114" s="94" t="s">
        <v>161</v>
      </c>
      <c r="J114" s="190" t="s">
        <v>110</v>
      </c>
      <c r="K114" s="15"/>
      <c r="L114" s="209">
        <f>L116+L117+L118</f>
        <v>0</v>
      </c>
      <c r="M114" s="209">
        <f t="shared" ref="M114:N114" si="35">M116+M117+M118</f>
        <v>10116.9</v>
      </c>
      <c r="N114" s="209">
        <f t="shared" si="35"/>
        <v>8176.4</v>
      </c>
      <c r="O114" s="184"/>
      <c r="P114" s="184">
        <f t="shared" si="24"/>
        <v>80.8</v>
      </c>
    </row>
    <row r="115" spans="1:16" ht="96">
      <c r="A115" s="349"/>
      <c r="B115" s="349"/>
      <c r="C115" s="349"/>
      <c r="D115" s="349"/>
      <c r="E115" s="356"/>
      <c r="F115" s="257" t="s">
        <v>518</v>
      </c>
      <c r="G115" s="189">
        <v>845</v>
      </c>
      <c r="H115" s="190" t="s">
        <v>45</v>
      </c>
      <c r="I115" s="94" t="s">
        <v>161</v>
      </c>
      <c r="J115" s="190" t="s">
        <v>112</v>
      </c>
      <c r="K115" s="15"/>
      <c r="L115" s="209"/>
      <c r="M115" s="209">
        <v>138.1</v>
      </c>
      <c r="N115" s="209">
        <v>138.1</v>
      </c>
      <c r="O115" s="184"/>
      <c r="P115" s="184">
        <f t="shared" si="24"/>
        <v>100</v>
      </c>
    </row>
    <row r="116" spans="1:16" ht="36" hidden="1">
      <c r="A116" s="181" t="s">
        <v>12</v>
      </c>
      <c r="B116" s="246" t="s">
        <v>104</v>
      </c>
      <c r="C116" s="246" t="s">
        <v>34</v>
      </c>
      <c r="D116" s="181" t="s">
        <v>18</v>
      </c>
      <c r="E116" s="257" t="s">
        <v>425</v>
      </c>
      <c r="F116" s="254" t="s">
        <v>496</v>
      </c>
      <c r="G116" s="189">
        <v>843</v>
      </c>
      <c r="H116" s="190" t="s">
        <v>45</v>
      </c>
      <c r="I116" s="94" t="s">
        <v>16</v>
      </c>
      <c r="J116" s="224" t="s">
        <v>497</v>
      </c>
      <c r="K116" s="15">
        <v>622</v>
      </c>
      <c r="L116" s="209"/>
      <c r="M116" s="184"/>
      <c r="N116" s="209"/>
      <c r="O116" s="184"/>
      <c r="P116" s="184"/>
    </row>
    <row r="117" spans="1:16" ht="48">
      <c r="A117" s="181" t="s">
        <v>12</v>
      </c>
      <c r="B117" s="246" t="s">
        <v>104</v>
      </c>
      <c r="C117" s="246" t="s">
        <v>34</v>
      </c>
      <c r="D117" s="181" t="s">
        <v>16</v>
      </c>
      <c r="E117" s="83" t="s">
        <v>111</v>
      </c>
      <c r="F117" s="254" t="s">
        <v>496</v>
      </c>
      <c r="G117" s="189">
        <v>843</v>
      </c>
      <c r="H117" s="190" t="s">
        <v>45</v>
      </c>
      <c r="I117" s="94" t="s">
        <v>34</v>
      </c>
      <c r="J117" s="225" t="s">
        <v>112</v>
      </c>
      <c r="K117" s="15">
        <v>244</v>
      </c>
      <c r="L117" s="180"/>
      <c r="M117" s="191">
        <v>7957</v>
      </c>
      <c r="N117" s="191">
        <v>6212.7</v>
      </c>
      <c r="O117" s="184"/>
      <c r="P117" s="184">
        <f t="shared" si="24"/>
        <v>78.099999999999994</v>
      </c>
    </row>
    <row r="118" spans="1:16" ht="36">
      <c r="A118" s="181" t="s">
        <v>12</v>
      </c>
      <c r="B118" s="246" t="s">
        <v>104</v>
      </c>
      <c r="C118" s="246" t="s">
        <v>34</v>
      </c>
      <c r="D118" s="181" t="s">
        <v>21</v>
      </c>
      <c r="E118" s="83" t="s">
        <v>345</v>
      </c>
      <c r="F118" s="254" t="s">
        <v>496</v>
      </c>
      <c r="G118" s="189">
        <v>843</v>
      </c>
      <c r="H118" s="190" t="s">
        <v>45</v>
      </c>
      <c r="I118" s="94" t="s">
        <v>34</v>
      </c>
      <c r="J118" s="225" t="s">
        <v>152</v>
      </c>
      <c r="K118" s="190" t="s">
        <v>498</v>
      </c>
      <c r="L118" s="180"/>
      <c r="M118" s="191">
        <v>2159.9</v>
      </c>
      <c r="N118" s="191">
        <v>1963.7</v>
      </c>
      <c r="O118" s="184"/>
      <c r="P118" s="184">
        <f t="shared" si="24"/>
        <v>90.9</v>
      </c>
    </row>
    <row r="119" spans="1:16" ht="48">
      <c r="A119" s="181" t="s">
        <v>12</v>
      </c>
      <c r="B119" s="246" t="s">
        <v>104</v>
      </c>
      <c r="C119" s="246" t="s">
        <v>37</v>
      </c>
      <c r="D119" s="246"/>
      <c r="E119" s="257" t="s">
        <v>113</v>
      </c>
      <c r="F119" s="254" t="s">
        <v>494</v>
      </c>
      <c r="G119" s="192">
        <v>843</v>
      </c>
      <c r="H119" s="193" t="s">
        <v>45</v>
      </c>
      <c r="I119" s="202" t="s">
        <v>21</v>
      </c>
      <c r="J119" s="193" t="s">
        <v>114</v>
      </c>
      <c r="K119" s="178" t="s">
        <v>115</v>
      </c>
      <c r="L119" s="184">
        <v>1090</v>
      </c>
      <c r="M119" s="191">
        <v>3151.3</v>
      </c>
      <c r="N119" s="191">
        <v>1924.7</v>
      </c>
      <c r="O119" s="184">
        <f t="shared" si="25"/>
        <v>176.6</v>
      </c>
      <c r="P119" s="184">
        <f t="shared" si="24"/>
        <v>61.1</v>
      </c>
    </row>
    <row r="120" spans="1:16" s="219" customFormat="1" ht="24" customHeight="1">
      <c r="A120" s="348" t="s">
        <v>12</v>
      </c>
      <c r="B120" s="348" t="s">
        <v>104</v>
      </c>
      <c r="C120" s="348" t="s">
        <v>43</v>
      </c>
      <c r="D120" s="348"/>
      <c r="E120" s="354" t="s">
        <v>346</v>
      </c>
      <c r="F120" s="257" t="s">
        <v>15</v>
      </c>
      <c r="G120" s="15" t="s">
        <v>510</v>
      </c>
      <c r="H120" s="190" t="s">
        <v>45</v>
      </c>
      <c r="I120" s="94" t="s">
        <v>161</v>
      </c>
      <c r="J120" s="190" t="s">
        <v>116</v>
      </c>
      <c r="K120" s="15"/>
      <c r="L120" s="184">
        <f>L121+L122</f>
        <v>0</v>
      </c>
      <c r="M120" s="184">
        <f t="shared" ref="M120:N120" si="36">M121+M122</f>
        <v>7184.2</v>
      </c>
      <c r="N120" s="184">
        <f t="shared" si="36"/>
        <v>3429.2</v>
      </c>
      <c r="O120" s="184"/>
      <c r="P120" s="184">
        <f t="shared" si="24"/>
        <v>47.7</v>
      </c>
    </row>
    <row r="121" spans="1:16" s="219" customFormat="1" ht="24" customHeight="1">
      <c r="A121" s="350"/>
      <c r="B121" s="350"/>
      <c r="C121" s="350"/>
      <c r="D121" s="350"/>
      <c r="E121" s="355"/>
      <c r="F121" s="257" t="s">
        <v>499</v>
      </c>
      <c r="G121" s="189">
        <v>843</v>
      </c>
      <c r="H121" s="190" t="s">
        <v>45</v>
      </c>
      <c r="I121" s="94" t="s">
        <v>34</v>
      </c>
      <c r="J121" s="190" t="s">
        <v>116</v>
      </c>
      <c r="K121" s="15"/>
      <c r="L121" s="184">
        <f>L123</f>
        <v>0</v>
      </c>
      <c r="M121" s="184">
        <f t="shared" ref="M121:N121" si="37">M123</f>
        <v>5546.5</v>
      </c>
      <c r="N121" s="184">
        <f t="shared" si="37"/>
        <v>1791.5</v>
      </c>
      <c r="O121" s="184"/>
      <c r="P121" s="184">
        <f t="shared" si="24"/>
        <v>32.299999999999997</v>
      </c>
    </row>
    <row r="122" spans="1:16" s="219" customFormat="1" ht="96">
      <c r="A122" s="349"/>
      <c r="B122" s="349"/>
      <c r="C122" s="349"/>
      <c r="D122" s="349"/>
      <c r="E122" s="356"/>
      <c r="F122" s="257" t="s">
        <v>518</v>
      </c>
      <c r="G122" s="189">
        <v>845</v>
      </c>
      <c r="H122" s="190" t="s">
        <v>45</v>
      </c>
      <c r="I122" s="94" t="s">
        <v>161</v>
      </c>
      <c r="J122" s="190" t="s">
        <v>116</v>
      </c>
      <c r="K122" s="178"/>
      <c r="L122" s="184"/>
      <c r="M122" s="191">
        <v>1637.7</v>
      </c>
      <c r="N122" s="191">
        <v>1637.7</v>
      </c>
      <c r="O122" s="184"/>
      <c r="P122" s="184">
        <f t="shared" si="24"/>
        <v>100</v>
      </c>
    </row>
    <row r="123" spans="1:16" s="219" customFormat="1" ht="48">
      <c r="A123" s="181" t="s">
        <v>12</v>
      </c>
      <c r="B123" s="181" t="s">
        <v>104</v>
      </c>
      <c r="C123" s="181" t="s">
        <v>43</v>
      </c>
      <c r="D123" s="181" t="s">
        <v>18</v>
      </c>
      <c r="E123" s="83" t="s">
        <v>117</v>
      </c>
      <c r="F123" s="254" t="s">
        <v>499</v>
      </c>
      <c r="G123" s="189">
        <v>843</v>
      </c>
      <c r="H123" s="190" t="s">
        <v>45</v>
      </c>
      <c r="I123" s="94" t="s">
        <v>34</v>
      </c>
      <c r="J123" s="225" t="s">
        <v>118</v>
      </c>
      <c r="K123" s="178" t="s">
        <v>347</v>
      </c>
      <c r="L123" s="180">
        <v>0</v>
      </c>
      <c r="M123" s="191">
        <v>5546.5</v>
      </c>
      <c r="N123" s="191">
        <v>1791.5</v>
      </c>
      <c r="O123" s="184"/>
      <c r="P123" s="184">
        <f t="shared" si="24"/>
        <v>32.299999999999997</v>
      </c>
    </row>
    <row r="124" spans="1:16" ht="48">
      <c r="A124" s="181" t="s">
        <v>12</v>
      </c>
      <c r="B124" s="181" t="s">
        <v>104</v>
      </c>
      <c r="C124" s="181" t="s">
        <v>48</v>
      </c>
      <c r="D124" s="181"/>
      <c r="E124" s="257" t="s">
        <v>119</v>
      </c>
      <c r="F124" s="357" t="s">
        <v>499</v>
      </c>
      <c r="G124" s="226">
        <v>843</v>
      </c>
      <c r="H124" s="227" t="s">
        <v>45</v>
      </c>
      <c r="I124" s="228" t="s">
        <v>161</v>
      </c>
      <c r="J124" s="227" t="s">
        <v>120</v>
      </c>
      <c r="K124" s="15"/>
      <c r="L124" s="184">
        <f t="shared" ref="L124:N124" si="38">L125</f>
        <v>2341.6999999999998</v>
      </c>
      <c r="M124" s="184">
        <f t="shared" si="38"/>
        <v>11171.6</v>
      </c>
      <c r="N124" s="184">
        <f t="shared" si="38"/>
        <v>10143.5</v>
      </c>
      <c r="O124" s="184">
        <f t="shared" si="25"/>
        <v>433.2</v>
      </c>
      <c r="P124" s="184">
        <f t="shared" si="24"/>
        <v>90.8</v>
      </c>
    </row>
    <row r="125" spans="1:16" ht="36">
      <c r="A125" s="181" t="s">
        <v>12</v>
      </c>
      <c r="B125" s="181" t="s">
        <v>104</v>
      </c>
      <c r="C125" s="181" t="s">
        <v>48</v>
      </c>
      <c r="D125" s="181" t="s">
        <v>18</v>
      </c>
      <c r="E125" s="257" t="s">
        <v>121</v>
      </c>
      <c r="F125" s="358"/>
      <c r="G125" s="189">
        <v>843</v>
      </c>
      <c r="H125" s="190" t="s">
        <v>45</v>
      </c>
      <c r="I125" s="94" t="s">
        <v>16</v>
      </c>
      <c r="J125" s="190" t="s">
        <v>122</v>
      </c>
      <c r="K125" s="15">
        <v>633</v>
      </c>
      <c r="L125" s="180">
        <v>2341.6999999999998</v>
      </c>
      <c r="M125" s="191">
        <v>11171.6</v>
      </c>
      <c r="N125" s="191">
        <v>10143.5</v>
      </c>
      <c r="O125" s="184">
        <f t="shared" si="25"/>
        <v>433.2</v>
      </c>
      <c r="P125" s="184">
        <f t="shared" si="24"/>
        <v>90.8</v>
      </c>
    </row>
    <row r="126" spans="1:16" ht="24">
      <c r="A126" s="181" t="s">
        <v>12</v>
      </c>
      <c r="B126" s="181" t="s">
        <v>104</v>
      </c>
      <c r="C126" s="181" t="s">
        <v>51</v>
      </c>
      <c r="D126" s="181"/>
      <c r="E126" s="83" t="s">
        <v>348</v>
      </c>
      <c r="F126" s="359" t="s">
        <v>499</v>
      </c>
      <c r="G126" s="192">
        <v>843</v>
      </c>
      <c r="H126" s="190" t="s">
        <v>45</v>
      </c>
      <c r="I126" s="94" t="s">
        <v>161</v>
      </c>
      <c r="J126" s="227" t="s">
        <v>511</v>
      </c>
      <c r="K126" s="178"/>
      <c r="L126" s="209">
        <f>L127</f>
        <v>1834345.1</v>
      </c>
      <c r="M126" s="209">
        <f>M127+M128</f>
        <v>3058257.5</v>
      </c>
      <c r="N126" s="209">
        <f>N127+N128</f>
        <v>3009038.5</v>
      </c>
      <c r="O126" s="184">
        <f t="shared" si="25"/>
        <v>164</v>
      </c>
      <c r="P126" s="184">
        <f t="shared" si="24"/>
        <v>98.4</v>
      </c>
    </row>
    <row r="127" spans="1:16" ht="84">
      <c r="A127" s="181" t="s">
        <v>12</v>
      </c>
      <c r="B127" s="181" t="s">
        <v>104</v>
      </c>
      <c r="C127" s="181" t="s">
        <v>51</v>
      </c>
      <c r="D127" s="181" t="s">
        <v>18</v>
      </c>
      <c r="E127" s="182" t="s">
        <v>350</v>
      </c>
      <c r="F127" s="360"/>
      <c r="G127" s="192">
        <v>843</v>
      </c>
      <c r="H127" s="190" t="s">
        <v>45</v>
      </c>
      <c r="I127" s="94" t="s">
        <v>16</v>
      </c>
      <c r="J127" s="190" t="s">
        <v>349</v>
      </c>
      <c r="K127" s="178" t="s">
        <v>325</v>
      </c>
      <c r="L127" s="180">
        <v>1834345.1</v>
      </c>
      <c r="M127" s="191">
        <v>3041070.1</v>
      </c>
      <c r="N127" s="191">
        <v>2991851.1</v>
      </c>
      <c r="O127" s="184">
        <f t="shared" si="25"/>
        <v>163.1</v>
      </c>
      <c r="P127" s="184">
        <f t="shared" si="24"/>
        <v>98.4</v>
      </c>
    </row>
    <row r="128" spans="1:16" ht="204">
      <c r="A128" s="246"/>
      <c r="B128" s="246"/>
      <c r="C128" s="246"/>
      <c r="D128" s="246"/>
      <c r="E128" s="266" t="s">
        <v>364</v>
      </c>
      <c r="F128" s="258" t="s">
        <v>499</v>
      </c>
      <c r="G128" s="192">
        <v>843</v>
      </c>
      <c r="H128" s="190" t="s">
        <v>45</v>
      </c>
      <c r="I128" s="94" t="s">
        <v>16</v>
      </c>
      <c r="J128" s="190" t="s">
        <v>365</v>
      </c>
      <c r="K128" s="178">
        <v>620</v>
      </c>
      <c r="L128" s="180"/>
      <c r="M128" s="191">
        <v>17187.400000000001</v>
      </c>
      <c r="N128" s="191">
        <v>17187.400000000001</v>
      </c>
      <c r="O128" s="184"/>
      <c r="P128" s="184">
        <f t="shared" si="24"/>
        <v>100</v>
      </c>
    </row>
    <row r="129" spans="1:16" ht="24" hidden="1">
      <c r="A129" s="348" t="s">
        <v>12</v>
      </c>
      <c r="B129" s="348" t="s">
        <v>104</v>
      </c>
      <c r="C129" s="357">
        <v>13</v>
      </c>
      <c r="D129" s="348"/>
      <c r="E129" s="370" t="s">
        <v>427</v>
      </c>
      <c r="F129" s="257" t="s">
        <v>499</v>
      </c>
      <c r="G129" s="189"/>
      <c r="H129" s="190"/>
      <c r="I129" s="94"/>
      <c r="J129" s="190"/>
      <c r="K129" s="178"/>
      <c r="L129" s="180"/>
      <c r="M129" s="184"/>
      <c r="N129" s="180"/>
      <c r="O129" s="184"/>
      <c r="P129" s="184"/>
    </row>
    <row r="130" spans="1:16" ht="48" hidden="1">
      <c r="A130" s="349"/>
      <c r="B130" s="349"/>
      <c r="C130" s="358"/>
      <c r="D130" s="349"/>
      <c r="E130" s="370"/>
      <c r="F130" s="254" t="s">
        <v>515</v>
      </c>
      <c r="G130" s="189"/>
      <c r="H130" s="190"/>
      <c r="I130" s="94"/>
      <c r="J130" s="190"/>
      <c r="K130" s="178"/>
      <c r="L130" s="180"/>
      <c r="M130" s="184"/>
      <c r="N130" s="180"/>
      <c r="O130" s="184"/>
      <c r="P130" s="184"/>
    </row>
    <row r="131" spans="1:16" ht="24" hidden="1">
      <c r="A131" s="348" t="s">
        <v>12</v>
      </c>
      <c r="B131" s="348" t="s">
        <v>104</v>
      </c>
      <c r="C131" s="348" t="s">
        <v>446</v>
      </c>
      <c r="D131" s="348"/>
      <c r="E131" s="364" t="s">
        <v>429</v>
      </c>
      <c r="F131" s="257" t="s">
        <v>499</v>
      </c>
      <c r="G131" s="189"/>
      <c r="H131" s="190"/>
      <c r="I131" s="94"/>
      <c r="J131" s="190"/>
      <c r="K131" s="178"/>
      <c r="L131" s="180"/>
      <c r="M131" s="184"/>
      <c r="N131" s="180"/>
      <c r="O131" s="184"/>
      <c r="P131" s="184"/>
    </row>
    <row r="132" spans="1:16" ht="48" hidden="1">
      <c r="A132" s="349"/>
      <c r="B132" s="349"/>
      <c r="C132" s="349"/>
      <c r="D132" s="349"/>
      <c r="E132" s="365"/>
      <c r="F132" s="254" t="s">
        <v>515</v>
      </c>
      <c r="G132" s="189"/>
      <c r="H132" s="190"/>
      <c r="I132" s="94"/>
      <c r="J132" s="190"/>
      <c r="K132" s="178"/>
      <c r="L132" s="180"/>
      <c r="M132" s="184"/>
      <c r="N132" s="180"/>
      <c r="O132" s="184"/>
      <c r="P132" s="184"/>
    </row>
    <row r="133" spans="1:16" ht="24" hidden="1">
      <c r="A133" s="348" t="s">
        <v>12</v>
      </c>
      <c r="B133" s="348" t="s">
        <v>104</v>
      </c>
      <c r="C133" s="348" t="s">
        <v>57</v>
      </c>
      <c r="D133" s="348"/>
      <c r="E133" s="364" t="s">
        <v>431</v>
      </c>
      <c r="F133" s="257" t="s">
        <v>499</v>
      </c>
      <c r="G133" s="229"/>
      <c r="H133" s="227"/>
      <c r="I133" s="228"/>
      <c r="J133" s="227"/>
      <c r="K133" s="178"/>
      <c r="L133" s="180"/>
      <c r="M133" s="184"/>
      <c r="N133" s="180"/>
      <c r="O133" s="184"/>
      <c r="P133" s="184"/>
    </row>
    <row r="134" spans="1:16" ht="48" hidden="1">
      <c r="A134" s="349"/>
      <c r="B134" s="349"/>
      <c r="C134" s="349"/>
      <c r="D134" s="349"/>
      <c r="E134" s="366"/>
      <c r="F134" s="254" t="s">
        <v>515</v>
      </c>
      <c r="G134" s="192"/>
      <c r="H134" s="190"/>
      <c r="I134" s="94"/>
      <c r="J134" s="190"/>
      <c r="K134" s="178"/>
      <c r="L134" s="180"/>
      <c r="M134" s="184"/>
      <c r="N134" s="180"/>
      <c r="O134" s="184"/>
      <c r="P134" s="184"/>
    </row>
    <row r="135" spans="1:16" ht="27.75" hidden="1" customHeight="1">
      <c r="A135" s="246" t="s">
        <v>12</v>
      </c>
      <c r="B135" s="246" t="s">
        <v>104</v>
      </c>
      <c r="C135" s="246" t="s">
        <v>154</v>
      </c>
      <c r="D135" s="246"/>
      <c r="E135" s="257" t="s">
        <v>164</v>
      </c>
      <c r="F135" s="357" t="s">
        <v>499</v>
      </c>
      <c r="G135" s="192"/>
      <c r="H135" s="190"/>
      <c r="I135" s="94"/>
      <c r="J135" s="190"/>
      <c r="K135" s="178"/>
      <c r="L135" s="180"/>
      <c r="M135" s="184"/>
      <c r="N135" s="180"/>
      <c r="O135" s="184"/>
      <c r="P135" s="184"/>
    </row>
    <row r="136" spans="1:16" ht="84" hidden="1">
      <c r="A136" s="246" t="s">
        <v>12</v>
      </c>
      <c r="B136" s="246" t="s">
        <v>104</v>
      </c>
      <c r="C136" s="246" t="s">
        <v>154</v>
      </c>
      <c r="D136" s="246" t="s">
        <v>13</v>
      </c>
      <c r="E136" s="257" t="s">
        <v>500</v>
      </c>
      <c r="F136" s="367"/>
      <c r="G136" s="192"/>
      <c r="H136" s="190"/>
      <c r="I136" s="94"/>
      <c r="J136" s="190"/>
      <c r="K136" s="178"/>
      <c r="L136" s="180"/>
      <c r="M136" s="184"/>
      <c r="N136" s="180"/>
      <c r="O136" s="184"/>
      <c r="P136" s="184"/>
    </row>
    <row r="137" spans="1:16" ht="48" hidden="1">
      <c r="A137" s="246"/>
      <c r="B137" s="246"/>
      <c r="C137" s="246"/>
      <c r="D137" s="246"/>
      <c r="E137" s="124" t="s">
        <v>431</v>
      </c>
      <c r="F137" s="358"/>
      <c r="G137" s="192"/>
      <c r="H137" s="190"/>
      <c r="I137" s="94"/>
      <c r="J137" s="190"/>
      <c r="K137" s="178"/>
      <c r="L137" s="180"/>
      <c r="M137" s="184"/>
      <c r="N137" s="180"/>
      <c r="O137" s="184"/>
      <c r="P137" s="184"/>
    </row>
    <row r="138" spans="1:16" ht="33" customHeight="1">
      <c r="A138" s="246" t="s">
        <v>12</v>
      </c>
      <c r="B138" s="246" t="s">
        <v>123</v>
      </c>
      <c r="C138" s="246"/>
      <c r="D138" s="251"/>
      <c r="E138" s="361" t="s">
        <v>159</v>
      </c>
      <c r="F138" s="257" t="s">
        <v>15</v>
      </c>
      <c r="G138" s="15" t="s">
        <v>512</v>
      </c>
      <c r="H138" s="190" t="s">
        <v>351</v>
      </c>
      <c r="I138" s="190" t="s">
        <v>513</v>
      </c>
      <c r="J138" s="15">
        <v>3040000000</v>
      </c>
      <c r="K138" s="15"/>
      <c r="L138" s="184">
        <f>L139+L140</f>
        <v>392869.7</v>
      </c>
      <c r="M138" s="184">
        <f t="shared" ref="M138:N138" si="39">M139+M140</f>
        <v>592354.1</v>
      </c>
      <c r="N138" s="184">
        <f t="shared" si="39"/>
        <v>559321.30000000005</v>
      </c>
      <c r="O138" s="184">
        <f t="shared" si="25"/>
        <v>142.4</v>
      </c>
      <c r="P138" s="184">
        <f t="shared" si="24"/>
        <v>94.4</v>
      </c>
    </row>
    <row r="139" spans="1:16" ht="24">
      <c r="A139" s="247"/>
      <c r="B139" s="247"/>
      <c r="C139" s="247"/>
      <c r="D139" s="252"/>
      <c r="E139" s="362"/>
      <c r="F139" s="257" t="s">
        <v>499</v>
      </c>
      <c r="G139" s="15">
        <v>843</v>
      </c>
      <c r="H139" s="190" t="s">
        <v>351</v>
      </c>
      <c r="I139" s="190" t="s">
        <v>352</v>
      </c>
      <c r="J139" s="15">
        <v>3040000000</v>
      </c>
      <c r="K139" s="15"/>
      <c r="L139" s="184">
        <f>L141+L147+L152+L157+L159</f>
        <v>392869.7</v>
      </c>
      <c r="M139" s="184">
        <f>M142+M147+M152+M157+M159</f>
        <v>351260.6</v>
      </c>
      <c r="N139" s="184">
        <f>N142+N147+N152+N157+N159</f>
        <v>320619.3</v>
      </c>
      <c r="O139" s="184">
        <f t="shared" ref="O139:O164" si="40">N139/L139%</f>
        <v>81.599999999999994</v>
      </c>
      <c r="P139" s="184">
        <f t="shared" ref="P139:P164" si="41">N139/M139%</f>
        <v>91.3</v>
      </c>
    </row>
    <row r="140" spans="1:16" ht="96">
      <c r="A140" s="248"/>
      <c r="B140" s="248"/>
      <c r="C140" s="248"/>
      <c r="D140" s="253"/>
      <c r="E140" s="363"/>
      <c r="F140" s="257" t="s">
        <v>518</v>
      </c>
      <c r="G140" s="15">
        <v>845</v>
      </c>
      <c r="H140" s="190" t="s">
        <v>45</v>
      </c>
      <c r="I140" s="190" t="s">
        <v>161</v>
      </c>
      <c r="J140" s="15">
        <v>3040000000</v>
      </c>
      <c r="K140" s="15"/>
      <c r="L140" s="184"/>
      <c r="M140" s="184">
        <f>M143+M148+M153+M158</f>
        <v>241093.5</v>
      </c>
      <c r="N140" s="184">
        <f>N143+N148+N153+N158</f>
        <v>238702</v>
      </c>
      <c r="O140" s="184"/>
      <c r="P140" s="184">
        <f t="shared" si="41"/>
        <v>99</v>
      </c>
    </row>
    <row r="141" spans="1:16" ht="29.25" customHeight="1">
      <c r="A141" s="246" t="s">
        <v>12</v>
      </c>
      <c r="B141" s="246" t="s">
        <v>123</v>
      </c>
      <c r="C141" s="246" t="s">
        <v>18</v>
      </c>
      <c r="D141" s="251"/>
      <c r="E141" s="361" t="s">
        <v>124</v>
      </c>
      <c r="F141" s="257" t="s">
        <v>15</v>
      </c>
      <c r="G141" s="15" t="s">
        <v>512</v>
      </c>
      <c r="H141" s="189">
        <v>10</v>
      </c>
      <c r="I141" s="94" t="s">
        <v>161</v>
      </c>
      <c r="J141" s="94" t="s">
        <v>125</v>
      </c>
      <c r="K141" s="189"/>
      <c r="L141" s="184">
        <f>L144+L145</f>
        <v>17880.400000000001</v>
      </c>
      <c r="M141" s="184">
        <f>M142+M143</f>
        <v>39276.199999999997</v>
      </c>
      <c r="N141" s="184">
        <f>N142+N143</f>
        <v>35014.9</v>
      </c>
      <c r="O141" s="184">
        <f t="shared" si="40"/>
        <v>195.8</v>
      </c>
      <c r="P141" s="184">
        <f t="shared" si="41"/>
        <v>89.2</v>
      </c>
    </row>
    <row r="142" spans="1:16" ht="24">
      <c r="A142" s="247"/>
      <c r="B142" s="247"/>
      <c r="C142" s="247"/>
      <c r="D142" s="252"/>
      <c r="E142" s="362"/>
      <c r="F142" s="257" t="s">
        <v>499</v>
      </c>
      <c r="G142" s="189">
        <v>843</v>
      </c>
      <c r="H142" s="189">
        <v>10</v>
      </c>
      <c r="I142" s="94" t="s">
        <v>34</v>
      </c>
      <c r="J142" s="94" t="s">
        <v>125</v>
      </c>
      <c r="K142" s="189"/>
      <c r="L142" s="184">
        <f>L145+L147</f>
        <v>83169.7</v>
      </c>
      <c r="M142" s="184">
        <f>M144+M145</f>
        <v>35479.300000000003</v>
      </c>
      <c r="N142" s="184">
        <f>N144+N145</f>
        <v>31283.200000000001</v>
      </c>
      <c r="O142" s="184">
        <f t="shared" si="40"/>
        <v>37.6</v>
      </c>
      <c r="P142" s="184">
        <f t="shared" si="41"/>
        <v>88.2</v>
      </c>
    </row>
    <row r="143" spans="1:16" ht="96">
      <c r="A143" s="248"/>
      <c r="B143" s="248"/>
      <c r="C143" s="248"/>
      <c r="D143" s="253"/>
      <c r="E143" s="363"/>
      <c r="F143" s="257" t="s">
        <v>518</v>
      </c>
      <c r="G143" s="189">
        <v>845</v>
      </c>
      <c r="H143" s="189">
        <v>10</v>
      </c>
      <c r="I143" s="94" t="s">
        <v>161</v>
      </c>
      <c r="J143" s="94" t="s">
        <v>125</v>
      </c>
      <c r="K143" s="189"/>
      <c r="L143" s="184"/>
      <c r="M143" s="191">
        <v>3796.9</v>
      </c>
      <c r="N143" s="191">
        <v>3731.7</v>
      </c>
      <c r="O143" s="184"/>
      <c r="P143" s="184">
        <f t="shared" si="41"/>
        <v>98.3</v>
      </c>
    </row>
    <row r="144" spans="1:16" ht="36">
      <c r="A144" s="181" t="s">
        <v>12</v>
      </c>
      <c r="B144" s="181" t="s">
        <v>123</v>
      </c>
      <c r="C144" s="181" t="s">
        <v>18</v>
      </c>
      <c r="D144" s="181" t="s">
        <v>18</v>
      </c>
      <c r="E144" s="118" t="s">
        <v>126</v>
      </c>
      <c r="F144" s="257" t="s">
        <v>499</v>
      </c>
      <c r="G144" s="189">
        <v>843</v>
      </c>
      <c r="H144" s="189">
        <v>10</v>
      </c>
      <c r="I144" s="94" t="s">
        <v>34</v>
      </c>
      <c r="J144" s="94" t="s">
        <v>127</v>
      </c>
      <c r="K144" s="15">
        <v>244</v>
      </c>
      <c r="L144" s="180">
        <v>1765.1</v>
      </c>
      <c r="M144" s="191">
        <v>3248.8</v>
      </c>
      <c r="N144" s="191">
        <v>1956.8</v>
      </c>
      <c r="O144" s="184">
        <f t="shared" si="40"/>
        <v>110.9</v>
      </c>
      <c r="P144" s="184">
        <f t="shared" si="41"/>
        <v>60.2</v>
      </c>
    </row>
    <row r="145" spans="1:16" ht="36">
      <c r="A145" s="181" t="s">
        <v>12</v>
      </c>
      <c r="B145" s="181" t="s">
        <v>123</v>
      </c>
      <c r="C145" s="181" t="s">
        <v>18</v>
      </c>
      <c r="D145" s="181" t="s">
        <v>21</v>
      </c>
      <c r="E145" s="230" t="s">
        <v>353</v>
      </c>
      <c r="F145" s="257" t="s">
        <v>499</v>
      </c>
      <c r="G145" s="189">
        <v>843</v>
      </c>
      <c r="H145" s="189">
        <v>10</v>
      </c>
      <c r="I145" s="94" t="s">
        <v>34</v>
      </c>
      <c r="J145" s="94" t="s">
        <v>354</v>
      </c>
      <c r="K145" s="15">
        <v>244</v>
      </c>
      <c r="L145" s="180">
        <v>16115.3</v>
      </c>
      <c r="M145" s="191">
        <v>32230.5</v>
      </c>
      <c r="N145" s="191">
        <v>29326.400000000001</v>
      </c>
      <c r="O145" s="184">
        <f t="shared" si="40"/>
        <v>182</v>
      </c>
      <c r="P145" s="184">
        <f t="shared" si="41"/>
        <v>91</v>
      </c>
    </row>
    <row r="146" spans="1:16" ht="27" customHeight="1">
      <c r="A146" s="348" t="s">
        <v>12</v>
      </c>
      <c r="B146" s="348" t="s">
        <v>123</v>
      </c>
      <c r="C146" s="348" t="s">
        <v>16</v>
      </c>
      <c r="D146" s="348"/>
      <c r="E146" s="368" t="s">
        <v>128</v>
      </c>
      <c r="F146" s="257" t="s">
        <v>15</v>
      </c>
      <c r="G146" s="15" t="s">
        <v>512</v>
      </c>
      <c r="H146" s="189">
        <v>10</v>
      </c>
      <c r="I146" s="94" t="s">
        <v>161</v>
      </c>
      <c r="J146" s="94" t="s">
        <v>129</v>
      </c>
      <c r="K146" s="189"/>
      <c r="L146" s="184">
        <f t="shared" ref="L146:L147" si="42">L148+L149</f>
        <v>67054.399999999994</v>
      </c>
      <c r="M146" s="184">
        <f>M147+M148</f>
        <v>114891.1</v>
      </c>
      <c r="N146" s="184">
        <f>N147+N148</f>
        <v>113465.9</v>
      </c>
      <c r="O146" s="184">
        <f t="shared" si="40"/>
        <v>169.2</v>
      </c>
      <c r="P146" s="184">
        <f t="shared" si="41"/>
        <v>98.8</v>
      </c>
    </row>
    <row r="147" spans="1:16" ht="24">
      <c r="A147" s="350"/>
      <c r="B147" s="350"/>
      <c r="C147" s="350"/>
      <c r="D147" s="350"/>
      <c r="E147" s="362"/>
      <c r="F147" s="257" t="s">
        <v>499</v>
      </c>
      <c r="G147" s="189">
        <v>843</v>
      </c>
      <c r="H147" s="189">
        <v>10</v>
      </c>
      <c r="I147" s="94" t="s">
        <v>34</v>
      </c>
      <c r="J147" s="94" t="s">
        <v>129</v>
      </c>
      <c r="K147" s="189"/>
      <c r="L147" s="184">
        <f t="shared" si="42"/>
        <v>67054.399999999994</v>
      </c>
      <c r="M147" s="184">
        <f>M149+M150</f>
        <v>94585.5</v>
      </c>
      <c r="N147" s="184">
        <f>N149+N150</f>
        <v>93481.3</v>
      </c>
      <c r="O147" s="184">
        <f t="shared" si="40"/>
        <v>139.4</v>
      </c>
      <c r="P147" s="184">
        <f t="shared" si="41"/>
        <v>98.8</v>
      </c>
    </row>
    <row r="148" spans="1:16" ht="96">
      <c r="A148" s="349"/>
      <c r="B148" s="349"/>
      <c r="C148" s="349"/>
      <c r="D148" s="349"/>
      <c r="E148" s="363"/>
      <c r="F148" s="257" t="s">
        <v>518</v>
      </c>
      <c r="G148" s="189">
        <v>845</v>
      </c>
      <c r="H148" s="189">
        <v>10</v>
      </c>
      <c r="I148" s="94" t="s">
        <v>161</v>
      </c>
      <c r="J148" s="94" t="s">
        <v>129</v>
      </c>
      <c r="K148" s="189"/>
      <c r="L148" s="184"/>
      <c r="M148" s="191">
        <v>20305.599999999999</v>
      </c>
      <c r="N148" s="191">
        <v>19984.599999999999</v>
      </c>
      <c r="O148" s="184"/>
      <c r="P148" s="184">
        <f t="shared" si="41"/>
        <v>98.4</v>
      </c>
    </row>
    <row r="149" spans="1:16" ht="48">
      <c r="A149" s="181" t="s">
        <v>12</v>
      </c>
      <c r="B149" s="181" t="s">
        <v>123</v>
      </c>
      <c r="C149" s="181" t="s">
        <v>16</v>
      </c>
      <c r="D149" s="181" t="s">
        <v>18</v>
      </c>
      <c r="E149" s="257" t="s">
        <v>130</v>
      </c>
      <c r="F149" s="254" t="s">
        <v>499</v>
      </c>
      <c r="G149" s="189">
        <v>843</v>
      </c>
      <c r="H149" s="189">
        <v>10</v>
      </c>
      <c r="I149" s="94" t="s">
        <v>34</v>
      </c>
      <c r="J149" s="94" t="s">
        <v>131</v>
      </c>
      <c r="K149" s="15" t="s">
        <v>355</v>
      </c>
      <c r="L149" s="180">
        <v>67054.399999999994</v>
      </c>
      <c r="M149" s="191">
        <v>94585.5</v>
      </c>
      <c r="N149" s="191">
        <v>93481.3</v>
      </c>
      <c r="O149" s="184">
        <f t="shared" si="40"/>
        <v>139.4</v>
      </c>
      <c r="P149" s="184">
        <f t="shared" si="41"/>
        <v>98.8</v>
      </c>
    </row>
    <row r="150" spans="1:16" ht="36" hidden="1">
      <c r="A150" s="181" t="s">
        <v>12</v>
      </c>
      <c r="B150" s="181" t="s">
        <v>123</v>
      </c>
      <c r="C150" s="181" t="s">
        <v>16</v>
      </c>
      <c r="D150" s="181" t="s">
        <v>16</v>
      </c>
      <c r="E150" s="257" t="s">
        <v>356</v>
      </c>
      <c r="F150" s="254" t="s">
        <v>499</v>
      </c>
      <c r="G150" s="189">
        <v>843</v>
      </c>
      <c r="H150" s="189">
        <v>10</v>
      </c>
      <c r="I150" s="94" t="s">
        <v>34</v>
      </c>
      <c r="J150" s="94" t="s">
        <v>357</v>
      </c>
      <c r="K150" s="15" t="s">
        <v>358</v>
      </c>
      <c r="L150" s="180"/>
      <c r="M150" s="184">
        <v>0</v>
      </c>
      <c r="N150" s="180"/>
      <c r="O150" s="184"/>
      <c r="P150" s="184"/>
    </row>
    <row r="151" spans="1:16" ht="32.25" customHeight="1">
      <c r="A151" s="348" t="s">
        <v>12</v>
      </c>
      <c r="B151" s="348" t="s">
        <v>123</v>
      </c>
      <c r="C151" s="348" t="s">
        <v>21</v>
      </c>
      <c r="D151" s="345"/>
      <c r="E151" s="361" t="s">
        <v>149</v>
      </c>
      <c r="F151" s="257" t="s">
        <v>15</v>
      </c>
      <c r="G151" s="15" t="s">
        <v>512</v>
      </c>
      <c r="H151" s="189">
        <v>10</v>
      </c>
      <c r="I151" s="94" t="s">
        <v>161</v>
      </c>
      <c r="J151" s="94" t="s">
        <v>132</v>
      </c>
      <c r="K151" s="189"/>
      <c r="L151" s="184"/>
      <c r="M151" s="184">
        <f>M152+M153</f>
        <v>266625.40000000002</v>
      </c>
      <c r="N151" s="184">
        <f>N152+N153</f>
        <v>254536.6</v>
      </c>
      <c r="O151" s="184"/>
      <c r="P151" s="184">
        <f t="shared" si="41"/>
        <v>95.5</v>
      </c>
    </row>
    <row r="152" spans="1:16" ht="36" customHeight="1">
      <c r="A152" s="350"/>
      <c r="B152" s="350"/>
      <c r="C152" s="350"/>
      <c r="D152" s="346"/>
      <c r="E152" s="362"/>
      <c r="F152" s="257" t="s">
        <v>499</v>
      </c>
      <c r="G152" s="189">
        <v>843</v>
      </c>
      <c r="H152" s="189">
        <v>10</v>
      </c>
      <c r="I152" s="94" t="s">
        <v>34</v>
      </c>
      <c r="J152" s="94" t="s">
        <v>132</v>
      </c>
      <c r="K152" s="189"/>
      <c r="L152" s="184">
        <f>L154</f>
        <v>182253.6</v>
      </c>
      <c r="M152" s="184">
        <f>M154+M155</f>
        <v>49646.2</v>
      </c>
      <c r="N152" s="184">
        <f>N154+N155</f>
        <v>39562.699999999997</v>
      </c>
      <c r="O152" s="184">
        <f t="shared" si="40"/>
        <v>21.7</v>
      </c>
      <c r="P152" s="184">
        <f t="shared" si="41"/>
        <v>79.7</v>
      </c>
    </row>
    <row r="153" spans="1:16" ht="96">
      <c r="A153" s="349"/>
      <c r="B153" s="349"/>
      <c r="C153" s="349"/>
      <c r="D153" s="347"/>
      <c r="E153" s="363"/>
      <c r="F153" s="257" t="s">
        <v>518</v>
      </c>
      <c r="G153" s="189">
        <v>845</v>
      </c>
      <c r="H153" s="189">
        <v>10</v>
      </c>
      <c r="I153" s="94" t="s">
        <v>34</v>
      </c>
      <c r="J153" s="94" t="s">
        <v>134</v>
      </c>
      <c r="K153" s="15"/>
      <c r="L153" s="180"/>
      <c r="M153" s="191">
        <v>216979.20000000001</v>
      </c>
      <c r="N153" s="191">
        <v>214973.9</v>
      </c>
      <c r="O153" s="184"/>
      <c r="P153" s="184">
        <f t="shared" si="41"/>
        <v>99.1</v>
      </c>
    </row>
    <row r="154" spans="1:16" ht="48">
      <c r="A154" s="181" t="s">
        <v>12</v>
      </c>
      <c r="B154" s="181" t="s">
        <v>123</v>
      </c>
      <c r="C154" s="181" t="s">
        <v>21</v>
      </c>
      <c r="D154" s="181" t="s">
        <v>18</v>
      </c>
      <c r="E154" s="257" t="s">
        <v>133</v>
      </c>
      <c r="F154" s="257" t="s">
        <v>499</v>
      </c>
      <c r="G154" s="189">
        <v>843</v>
      </c>
      <c r="H154" s="189">
        <v>10</v>
      </c>
      <c r="I154" s="94" t="s">
        <v>34</v>
      </c>
      <c r="J154" s="94" t="s">
        <v>134</v>
      </c>
      <c r="K154" s="15" t="s">
        <v>355</v>
      </c>
      <c r="L154" s="180">
        <v>182253.6</v>
      </c>
      <c r="M154" s="191">
        <v>6566.9</v>
      </c>
      <c r="N154" s="191"/>
      <c r="O154" s="184">
        <f t="shared" si="40"/>
        <v>0</v>
      </c>
      <c r="P154" s="184">
        <f t="shared" si="41"/>
        <v>0</v>
      </c>
    </row>
    <row r="155" spans="1:16" ht="60">
      <c r="A155" s="181"/>
      <c r="B155" s="181"/>
      <c r="C155" s="181"/>
      <c r="D155" s="181"/>
      <c r="E155" s="257" t="s">
        <v>324</v>
      </c>
      <c r="F155" s="257" t="s">
        <v>499</v>
      </c>
      <c r="G155" s="189">
        <v>843</v>
      </c>
      <c r="H155" s="189">
        <v>10</v>
      </c>
      <c r="I155" s="94" t="s">
        <v>34</v>
      </c>
      <c r="J155" s="231" t="s">
        <v>503</v>
      </c>
      <c r="K155" s="15"/>
      <c r="L155" s="180"/>
      <c r="M155" s="232">
        <v>43079.3</v>
      </c>
      <c r="N155" s="232">
        <v>39562.699999999997</v>
      </c>
      <c r="O155" s="184"/>
      <c r="P155" s="184">
        <f t="shared" si="41"/>
        <v>91.8</v>
      </c>
    </row>
    <row r="156" spans="1:16" ht="24">
      <c r="A156" s="348" t="s">
        <v>12</v>
      </c>
      <c r="B156" s="348" t="s">
        <v>123</v>
      </c>
      <c r="C156" s="348" t="s">
        <v>28</v>
      </c>
      <c r="D156" s="348"/>
      <c r="E156" s="361" t="s">
        <v>135</v>
      </c>
      <c r="F156" s="257" t="s">
        <v>15</v>
      </c>
      <c r="G156" s="15" t="s">
        <v>512</v>
      </c>
      <c r="H156" s="189">
        <v>10</v>
      </c>
      <c r="I156" s="94" t="s">
        <v>161</v>
      </c>
      <c r="J156" s="94" t="s">
        <v>504</v>
      </c>
      <c r="K156" s="15"/>
      <c r="L156" s="184">
        <v>22137.7</v>
      </c>
      <c r="M156" s="184">
        <f>M157+M158</f>
        <v>41644.5</v>
      </c>
      <c r="N156" s="184">
        <f>N157+N158</f>
        <v>32931.599999999999</v>
      </c>
      <c r="O156" s="184">
        <f t="shared" si="40"/>
        <v>148.80000000000001</v>
      </c>
      <c r="P156" s="184">
        <f t="shared" si="41"/>
        <v>79.099999999999994</v>
      </c>
    </row>
    <row r="157" spans="1:16" ht="36">
      <c r="A157" s="350"/>
      <c r="B157" s="350"/>
      <c r="C157" s="350"/>
      <c r="D157" s="350"/>
      <c r="E157" s="362"/>
      <c r="F157" s="257" t="s">
        <v>499</v>
      </c>
      <c r="G157" s="189">
        <v>843</v>
      </c>
      <c r="H157" s="189">
        <v>10</v>
      </c>
      <c r="I157" s="94" t="s">
        <v>34</v>
      </c>
      <c r="J157" s="190" t="s">
        <v>366</v>
      </c>
      <c r="K157" s="15" t="s">
        <v>359</v>
      </c>
      <c r="L157" s="184">
        <v>22137.7</v>
      </c>
      <c r="M157" s="184">
        <v>41632.699999999997</v>
      </c>
      <c r="N157" s="184">
        <v>32919.800000000003</v>
      </c>
      <c r="O157" s="184">
        <f t="shared" si="40"/>
        <v>148.69999999999999</v>
      </c>
      <c r="P157" s="184">
        <f t="shared" si="41"/>
        <v>79.099999999999994</v>
      </c>
    </row>
    <row r="158" spans="1:16" ht="96">
      <c r="A158" s="349"/>
      <c r="B158" s="349"/>
      <c r="C158" s="349"/>
      <c r="D158" s="349"/>
      <c r="E158" s="363"/>
      <c r="F158" s="257" t="s">
        <v>518</v>
      </c>
      <c r="G158" s="189">
        <v>845</v>
      </c>
      <c r="H158" s="189">
        <v>10</v>
      </c>
      <c r="I158" s="94" t="s">
        <v>34</v>
      </c>
      <c r="J158" s="190" t="s">
        <v>366</v>
      </c>
      <c r="K158" s="15"/>
      <c r="L158" s="184"/>
      <c r="M158" s="191">
        <v>11.8</v>
      </c>
      <c r="N158" s="191">
        <v>11.75</v>
      </c>
      <c r="O158" s="184"/>
      <c r="P158" s="184">
        <f t="shared" si="41"/>
        <v>99.6</v>
      </c>
    </row>
    <row r="159" spans="1:16" ht="60">
      <c r="A159" s="181" t="s">
        <v>12</v>
      </c>
      <c r="B159" s="181" t="s">
        <v>123</v>
      </c>
      <c r="C159" s="181" t="s">
        <v>31</v>
      </c>
      <c r="D159" s="181"/>
      <c r="E159" s="257" t="s">
        <v>137</v>
      </c>
      <c r="F159" s="257" t="s">
        <v>499</v>
      </c>
      <c r="G159" s="189">
        <v>843</v>
      </c>
      <c r="H159" s="94" t="s">
        <v>18</v>
      </c>
      <c r="I159" s="94" t="s">
        <v>28</v>
      </c>
      <c r="J159" s="94" t="s">
        <v>138</v>
      </c>
      <c r="K159" s="189">
        <v>530</v>
      </c>
      <c r="L159" s="184">
        <f t="shared" ref="L159:N159" si="43">L160+L161+L162+L163+L164</f>
        <v>103543.6</v>
      </c>
      <c r="M159" s="184">
        <f>M160+M161+M162+M163+M164</f>
        <v>129916.9</v>
      </c>
      <c r="N159" s="184">
        <f t="shared" si="43"/>
        <v>123372.3</v>
      </c>
      <c r="O159" s="184">
        <f t="shared" si="40"/>
        <v>119.2</v>
      </c>
      <c r="P159" s="184">
        <f t="shared" si="41"/>
        <v>95</v>
      </c>
    </row>
    <row r="160" spans="1:16" ht="24">
      <c r="A160" s="181" t="s">
        <v>12</v>
      </c>
      <c r="B160" s="181" t="s">
        <v>123</v>
      </c>
      <c r="C160" s="181" t="s">
        <v>31</v>
      </c>
      <c r="D160" s="181" t="s">
        <v>18</v>
      </c>
      <c r="E160" s="257" t="s">
        <v>144</v>
      </c>
      <c r="F160" s="257" t="s">
        <v>499</v>
      </c>
      <c r="G160" s="189">
        <v>843</v>
      </c>
      <c r="H160" s="94" t="s">
        <v>18</v>
      </c>
      <c r="I160" s="94" t="s">
        <v>28</v>
      </c>
      <c r="J160" s="94" t="s">
        <v>139</v>
      </c>
      <c r="K160" s="189">
        <v>530</v>
      </c>
      <c r="L160" s="180">
        <v>10592.7</v>
      </c>
      <c r="M160" s="191">
        <v>12419.3</v>
      </c>
      <c r="N160" s="191">
        <v>11319.6</v>
      </c>
      <c r="O160" s="184">
        <f t="shared" si="40"/>
        <v>106.9</v>
      </c>
      <c r="P160" s="184">
        <f t="shared" si="41"/>
        <v>91.1</v>
      </c>
    </row>
    <row r="161" spans="1:16" s="219" customFormat="1" ht="36">
      <c r="A161" s="181" t="s">
        <v>12</v>
      </c>
      <c r="B161" s="181" t="s">
        <v>123</v>
      </c>
      <c r="C161" s="181" t="s">
        <v>31</v>
      </c>
      <c r="D161" s="181" t="s">
        <v>16</v>
      </c>
      <c r="E161" s="257" t="s">
        <v>140</v>
      </c>
      <c r="F161" s="257" t="s">
        <v>499</v>
      </c>
      <c r="G161" s="189">
        <v>843</v>
      </c>
      <c r="H161" s="94" t="s">
        <v>18</v>
      </c>
      <c r="I161" s="94" t="s">
        <v>28</v>
      </c>
      <c r="J161" s="15">
        <v>3040504350</v>
      </c>
      <c r="K161" s="189">
        <v>530</v>
      </c>
      <c r="L161" s="180">
        <v>16992.8</v>
      </c>
      <c r="M161" s="191">
        <v>22530</v>
      </c>
      <c r="N161" s="191">
        <v>22529.5</v>
      </c>
      <c r="O161" s="184">
        <f t="shared" si="40"/>
        <v>132.6</v>
      </c>
      <c r="P161" s="184">
        <f t="shared" si="41"/>
        <v>100</v>
      </c>
    </row>
    <row r="162" spans="1:16" s="219" customFormat="1" ht="36">
      <c r="A162" s="181" t="s">
        <v>12</v>
      </c>
      <c r="B162" s="181" t="s">
        <v>123</v>
      </c>
      <c r="C162" s="181" t="s">
        <v>31</v>
      </c>
      <c r="D162" s="181" t="s">
        <v>21</v>
      </c>
      <c r="E162" s="197" t="s">
        <v>360</v>
      </c>
      <c r="F162" s="351" t="s">
        <v>499</v>
      </c>
      <c r="G162" s="189">
        <v>843</v>
      </c>
      <c r="H162" s="94" t="s">
        <v>18</v>
      </c>
      <c r="I162" s="94" t="s">
        <v>28</v>
      </c>
      <c r="J162" s="15">
        <v>3040504410</v>
      </c>
      <c r="K162" s="189">
        <v>530</v>
      </c>
      <c r="L162" s="180">
        <v>2969</v>
      </c>
      <c r="M162" s="191">
        <v>2659.7</v>
      </c>
      <c r="N162" s="191">
        <v>2348.3000000000002</v>
      </c>
      <c r="O162" s="184">
        <f t="shared" si="40"/>
        <v>79.099999999999994</v>
      </c>
      <c r="P162" s="184">
        <f t="shared" si="41"/>
        <v>88.3</v>
      </c>
    </row>
    <row r="163" spans="1:16" s="219" customFormat="1" ht="36">
      <c r="A163" s="181" t="s">
        <v>12</v>
      </c>
      <c r="B163" s="181" t="s">
        <v>123</v>
      </c>
      <c r="C163" s="181" t="s">
        <v>31</v>
      </c>
      <c r="D163" s="181" t="s">
        <v>28</v>
      </c>
      <c r="E163" s="197" t="s">
        <v>361</v>
      </c>
      <c r="F163" s="352"/>
      <c r="G163" s="189">
        <v>843</v>
      </c>
      <c r="H163" s="94" t="s">
        <v>18</v>
      </c>
      <c r="I163" s="94" t="s">
        <v>28</v>
      </c>
      <c r="J163" s="15">
        <v>3040504420</v>
      </c>
      <c r="K163" s="189">
        <v>530</v>
      </c>
      <c r="L163" s="180">
        <v>64444.1</v>
      </c>
      <c r="M163" s="191">
        <v>71040.3</v>
      </c>
      <c r="N163" s="191">
        <v>66337.7</v>
      </c>
      <c r="O163" s="184">
        <f t="shared" si="40"/>
        <v>102.9</v>
      </c>
      <c r="P163" s="184">
        <f t="shared" si="41"/>
        <v>93.4</v>
      </c>
    </row>
    <row r="164" spans="1:16" s="219" customFormat="1" ht="120">
      <c r="A164" s="181" t="s">
        <v>12</v>
      </c>
      <c r="B164" s="181" t="s">
        <v>123</v>
      </c>
      <c r="C164" s="181" t="s">
        <v>31</v>
      </c>
      <c r="D164" s="181" t="s">
        <v>31</v>
      </c>
      <c r="E164" s="197" t="s">
        <v>362</v>
      </c>
      <c r="F164" s="353"/>
      <c r="G164" s="189">
        <v>843</v>
      </c>
      <c r="H164" s="94" t="s">
        <v>18</v>
      </c>
      <c r="I164" s="94" t="s">
        <v>28</v>
      </c>
      <c r="J164" s="15">
        <v>3040507860</v>
      </c>
      <c r="K164" s="189">
        <v>530</v>
      </c>
      <c r="L164" s="180">
        <v>8545</v>
      </c>
      <c r="M164" s="191">
        <v>21267.599999999999</v>
      </c>
      <c r="N164" s="191">
        <v>20837.2</v>
      </c>
      <c r="O164" s="184">
        <f t="shared" si="40"/>
        <v>243.9</v>
      </c>
      <c r="P164" s="184">
        <f t="shared" si="41"/>
        <v>98</v>
      </c>
    </row>
    <row r="165" spans="1:16" ht="96" hidden="1">
      <c r="A165" s="181" t="s">
        <v>12</v>
      </c>
      <c r="B165" s="181" t="s">
        <v>123</v>
      </c>
      <c r="C165" s="181" t="s">
        <v>34</v>
      </c>
      <c r="D165" s="181"/>
      <c r="E165" s="257" t="s">
        <v>363</v>
      </c>
      <c r="F165" s="257" t="s">
        <v>499</v>
      </c>
      <c r="G165" s="189"/>
      <c r="H165" s="94"/>
      <c r="I165" s="94"/>
      <c r="J165" s="15"/>
      <c r="K165" s="189"/>
      <c r="L165" s="184"/>
      <c r="M165" s="184"/>
      <c r="N165" s="184"/>
      <c r="O165" s="184"/>
      <c r="P165" s="184"/>
    </row>
    <row r="166" spans="1:16" ht="48" hidden="1">
      <c r="A166" s="181" t="s">
        <v>12</v>
      </c>
      <c r="B166" s="181" t="s">
        <v>123</v>
      </c>
      <c r="C166" s="181" t="s">
        <v>40</v>
      </c>
      <c r="D166" s="181"/>
      <c r="E166" s="257" t="s">
        <v>145</v>
      </c>
      <c r="F166" s="257" t="s">
        <v>499</v>
      </c>
      <c r="G166" s="189"/>
      <c r="H166" s="94"/>
      <c r="I166" s="94"/>
      <c r="J166" s="94"/>
      <c r="K166" s="189"/>
      <c r="L166" s="184"/>
      <c r="M166" s="184"/>
      <c r="N166" s="184"/>
      <c r="O166" s="184"/>
      <c r="P166" s="184"/>
    </row>
    <row r="167" spans="1:16" ht="60" hidden="1">
      <c r="A167" s="181" t="s">
        <v>12</v>
      </c>
      <c r="B167" s="181" t="s">
        <v>123</v>
      </c>
      <c r="C167" s="181" t="s">
        <v>43</v>
      </c>
      <c r="D167" s="181"/>
      <c r="E167" s="257" t="s">
        <v>150</v>
      </c>
      <c r="F167" s="257" t="s">
        <v>499</v>
      </c>
      <c r="G167" s="189"/>
      <c r="H167" s="94"/>
      <c r="I167" s="94"/>
      <c r="J167" s="94"/>
      <c r="K167" s="189"/>
      <c r="L167" s="184"/>
      <c r="M167" s="184"/>
      <c r="N167" s="184"/>
      <c r="O167" s="184"/>
      <c r="P167" s="184"/>
    </row>
    <row r="168" spans="1:16">
      <c r="A168" s="233"/>
      <c r="B168" s="233"/>
      <c r="C168" s="233"/>
      <c r="D168" s="233"/>
      <c r="E168" s="233"/>
      <c r="F168" s="233"/>
      <c r="G168" s="234"/>
      <c r="H168" s="235"/>
      <c r="I168" s="235"/>
      <c r="J168" s="235"/>
      <c r="K168" s="234"/>
    </row>
    <row r="169" spans="1:16">
      <c r="A169" s="233"/>
      <c r="B169" s="233"/>
      <c r="C169" s="233"/>
      <c r="D169" s="233"/>
      <c r="E169" s="124"/>
      <c r="F169" s="124"/>
      <c r="G169" s="235"/>
      <c r="H169" s="235"/>
      <c r="I169" s="235"/>
      <c r="J169" s="235"/>
      <c r="K169" s="235"/>
    </row>
    <row r="170" spans="1:16">
      <c r="A170" s="233"/>
      <c r="B170" s="233"/>
      <c r="C170" s="233"/>
      <c r="D170" s="233"/>
      <c r="E170" s="124"/>
      <c r="F170" s="124"/>
      <c r="G170" s="234"/>
      <c r="H170" s="235"/>
      <c r="I170" s="235"/>
      <c r="J170" s="235"/>
      <c r="K170" s="234"/>
    </row>
    <row r="171" spans="1:16">
      <c r="G171" s="234"/>
      <c r="H171" s="235"/>
      <c r="I171" s="235"/>
      <c r="J171" s="235"/>
      <c r="K171" s="234"/>
    </row>
  </sheetData>
  <mergeCells count="83">
    <mergeCell ref="A2:P2"/>
    <mergeCell ref="A3:P3"/>
    <mergeCell ref="A4:P4"/>
    <mergeCell ref="B133:B134"/>
    <mergeCell ref="C133:C134"/>
    <mergeCell ref="D133:D134"/>
    <mergeCell ref="A7:J7"/>
    <mergeCell ref="L8:N8"/>
    <mergeCell ref="O8:P8"/>
    <mergeCell ref="A8:D8"/>
    <mergeCell ref="E8:E9"/>
    <mergeCell ref="F8:F9"/>
    <mergeCell ref="G8:K8"/>
    <mergeCell ref="F64:F65"/>
    <mergeCell ref="F41:F42"/>
    <mergeCell ref="F61:F63"/>
    <mergeCell ref="A156:A158"/>
    <mergeCell ref="B156:B158"/>
    <mergeCell ref="C156:C158"/>
    <mergeCell ref="D156:D158"/>
    <mergeCell ref="A74:A76"/>
    <mergeCell ref="B74:B76"/>
    <mergeCell ref="C74:C76"/>
    <mergeCell ref="D74:D76"/>
    <mergeCell ref="A106:A107"/>
    <mergeCell ref="B106:B107"/>
    <mergeCell ref="C106:C107"/>
    <mergeCell ref="D106:D107"/>
    <mergeCell ref="A133:A134"/>
    <mergeCell ref="A151:A153"/>
    <mergeCell ref="B151:B153"/>
    <mergeCell ref="C151:C153"/>
    <mergeCell ref="F66:F68"/>
    <mergeCell ref="E69:E71"/>
    <mergeCell ref="F73:F76"/>
    <mergeCell ref="A96:A104"/>
    <mergeCell ref="B96:B104"/>
    <mergeCell ref="C96:C104"/>
    <mergeCell ref="D96:D104"/>
    <mergeCell ref="F96:F104"/>
    <mergeCell ref="A77:A80"/>
    <mergeCell ref="B77:B80"/>
    <mergeCell ref="C77:C80"/>
    <mergeCell ref="D77:D80"/>
    <mergeCell ref="E77:E80"/>
    <mergeCell ref="F106:F107"/>
    <mergeCell ref="A129:A130"/>
    <mergeCell ref="B129:B130"/>
    <mergeCell ref="C129:C130"/>
    <mergeCell ref="D129:D130"/>
    <mergeCell ref="E129:E130"/>
    <mergeCell ref="E108:E110"/>
    <mergeCell ref="A113:A115"/>
    <mergeCell ref="B113:B115"/>
    <mergeCell ref="C113:C115"/>
    <mergeCell ref="D113:D115"/>
    <mergeCell ref="A120:A122"/>
    <mergeCell ref="B120:B122"/>
    <mergeCell ref="C120:C122"/>
    <mergeCell ref="D120:D122"/>
    <mergeCell ref="F162:F164"/>
    <mergeCell ref="E113:E115"/>
    <mergeCell ref="F124:F125"/>
    <mergeCell ref="F126:F127"/>
    <mergeCell ref="F111:F112"/>
    <mergeCell ref="E120:E122"/>
    <mergeCell ref="E141:E143"/>
    <mergeCell ref="E151:E153"/>
    <mergeCell ref="E131:E132"/>
    <mergeCell ref="E138:E140"/>
    <mergeCell ref="E156:E158"/>
    <mergeCell ref="E133:E134"/>
    <mergeCell ref="F135:F137"/>
    <mergeCell ref="E146:E148"/>
    <mergeCell ref="D151:D153"/>
    <mergeCell ref="A131:A132"/>
    <mergeCell ref="B131:B132"/>
    <mergeCell ref="C131:C132"/>
    <mergeCell ref="D131:D132"/>
    <mergeCell ref="A146:A148"/>
    <mergeCell ref="B146:B148"/>
    <mergeCell ref="C146:C148"/>
    <mergeCell ref="D146:D148"/>
  </mergeCells>
  <printOptions horizontalCentered="1"/>
  <pageMargins left="0" right="0" top="0.62992125984251968" bottom="0" header="0.19685039370078741" footer="0.11811023622047245"/>
  <pageSetup paperSize="9" scale="65" fitToHeight="25" orientation="landscape" horizontalDpi="180" verticalDpi="180" r:id="rId1"/>
  <headerFooter differentFirst="1">
    <oddHeader>&amp;C&amp;P</oddHeader>
  </headerFooter>
  <ignoredErrors>
    <ignoredError sqref="A84" numberStoredAsText="1"/>
  </ignoredErrors>
</worksheet>
</file>

<file path=xl/worksheets/sheet2.xml><?xml version="1.0" encoding="utf-8"?>
<worksheet xmlns="http://schemas.openxmlformats.org/spreadsheetml/2006/main" xmlns:r="http://schemas.openxmlformats.org/officeDocument/2006/relationships">
  <dimension ref="A1:H214"/>
  <sheetViews>
    <sheetView showZeros="0" zoomScale="86" zoomScaleNormal="86" workbookViewId="0">
      <selection sqref="A1:XFD1048576"/>
    </sheetView>
  </sheetViews>
  <sheetFormatPr defaultColWidth="9.140625" defaultRowHeight="15"/>
  <cols>
    <col min="1" max="1" width="6.28515625" style="16" customWidth="1"/>
    <col min="2" max="2" width="7" style="16" customWidth="1"/>
    <col min="3" max="3" width="17.85546875" style="16" customWidth="1"/>
    <col min="4" max="4" width="43" style="16" customWidth="1"/>
    <col min="5" max="5" width="16" style="273" customWidth="1"/>
    <col min="6" max="6" width="16.140625" style="273" customWidth="1"/>
    <col min="7" max="7" width="20.42578125" style="17" customWidth="1"/>
    <col min="8" max="8" width="19.140625" style="16" customWidth="1"/>
    <col min="9" max="9" width="9.140625" style="16"/>
    <col min="10" max="10" width="12.140625" style="16" customWidth="1"/>
    <col min="11" max="11" width="12" style="16" customWidth="1"/>
    <col min="12" max="16384" width="9.140625" style="16"/>
  </cols>
  <sheetData>
    <row r="1" spans="1:8" s="30" customFormat="1" ht="15.75" customHeight="1">
      <c r="E1" s="267"/>
      <c r="H1" s="304" t="s">
        <v>693</v>
      </c>
    </row>
    <row r="2" spans="1:8" s="30" customFormat="1" ht="15.75" customHeight="1">
      <c r="A2" s="394" t="s">
        <v>206</v>
      </c>
      <c r="B2" s="394"/>
      <c r="C2" s="394"/>
      <c r="D2" s="394"/>
      <c r="E2" s="394"/>
      <c r="F2" s="394"/>
      <c r="G2" s="394"/>
    </row>
    <row r="3" spans="1:8" s="30" customFormat="1" ht="15.75" customHeight="1">
      <c r="A3" s="394" t="s">
        <v>694</v>
      </c>
      <c r="B3" s="394"/>
      <c r="C3" s="394"/>
      <c r="D3" s="394"/>
      <c r="E3" s="394"/>
      <c r="F3" s="394"/>
      <c r="G3" s="394"/>
    </row>
    <row r="4" spans="1:8" s="30" customFormat="1" ht="15.75" customHeight="1">
      <c r="A4" s="394" t="s">
        <v>689</v>
      </c>
      <c r="B4" s="394"/>
      <c r="C4" s="394"/>
      <c r="D4" s="394"/>
      <c r="E4" s="394"/>
      <c r="F4" s="394"/>
      <c r="G4" s="394"/>
    </row>
    <row r="5" spans="1:8" s="30" customFormat="1" ht="15.75" customHeight="1">
      <c r="E5" s="268"/>
      <c r="F5" s="267"/>
      <c r="G5" s="31"/>
    </row>
    <row r="6" spans="1:8" s="30" customFormat="1" ht="15.75" customHeight="1">
      <c r="A6" s="396" t="s">
        <v>204</v>
      </c>
      <c r="B6" s="396"/>
      <c r="C6" s="396"/>
      <c r="D6" s="396"/>
      <c r="E6" s="396"/>
      <c r="F6" s="396"/>
      <c r="G6" s="31"/>
    </row>
    <row r="7" spans="1:8" s="30" customFormat="1" ht="15.75" customHeight="1">
      <c r="A7" s="396" t="s">
        <v>203</v>
      </c>
      <c r="B7" s="396"/>
      <c r="C7" s="396"/>
      <c r="D7" s="396"/>
      <c r="E7" s="396"/>
      <c r="F7" s="396"/>
      <c r="G7" s="31"/>
    </row>
    <row r="8" spans="1:8">
      <c r="A8" s="29"/>
      <c r="B8" s="29"/>
      <c r="C8" s="29"/>
      <c r="D8" s="29"/>
      <c r="E8" s="29"/>
      <c r="F8" s="29"/>
    </row>
    <row r="9" spans="1:8" s="26" customFormat="1" ht="15" customHeight="1">
      <c r="A9" s="379" t="s">
        <v>0</v>
      </c>
      <c r="B9" s="380"/>
      <c r="C9" s="381" t="s">
        <v>202</v>
      </c>
      <c r="D9" s="381" t="s">
        <v>201</v>
      </c>
      <c r="E9" s="383" t="s">
        <v>200</v>
      </c>
      <c r="F9" s="383"/>
      <c r="G9" s="390" t="s">
        <v>199</v>
      </c>
      <c r="H9" s="392" t="s">
        <v>704</v>
      </c>
    </row>
    <row r="10" spans="1:8" s="26" customFormat="1" ht="127.5">
      <c r="A10" s="28" t="s">
        <v>2</v>
      </c>
      <c r="B10" s="27" t="s">
        <v>3</v>
      </c>
      <c r="C10" s="382" t="s">
        <v>198</v>
      </c>
      <c r="D10" s="382"/>
      <c r="E10" s="309" t="s">
        <v>703</v>
      </c>
      <c r="F10" s="324" t="s">
        <v>197</v>
      </c>
      <c r="G10" s="391"/>
      <c r="H10" s="392"/>
    </row>
    <row r="11" spans="1:8" s="18" customFormat="1">
      <c r="A11" s="384" t="s">
        <v>12</v>
      </c>
      <c r="B11" s="384"/>
      <c r="C11" s="387" t="s">
        <v>196</v>
      </c>
      <c r="D11" s="23" t="s">
        <v>15</v>
      </c>
      <c r="E11" s="269">
        <f>E12</f>
        <v>16905351.199999999</v>
      </c>
      <c r="F11" s="269">
        <f>F12</f>
        <v>16498128.300000001</v>
      </c>
      <c r="G11" s="22">
        <f>F11/E11%</f>
        <v>97.6</v>
      </c>
      <c r="H11" s="310"/>
    </row>
    <row r="12" spans="1:8" s="25" customFormat="1" ht="30">
      <c r="A12" s="385"/>
      <c r="B12" s="385"/>
      <c r="C12" s="388"/>
      <c r="D12" s="23" t="s">
        <v>192</v>
      </c>
      <c r="E12" s="270">
        <f>E20+E29+E39+E47</f>
        <v>16905351.199999999</v>
      </c>
      <c r="F12" s="270">
        <f>F20+F29+F39+F47</f>
        <v>16498128.300000001</v>
      </c>
      <c r="G12" s="22">
        <f>F12/E12%</f>
        <v>97.6</v>
      </c>
      <c r="H12" s="311"/>
    </row>
    <row r="13" spans="1:8" s="18" customFormat="1">
      <c r="A13" s="385"/>
      <c r="B13" s="385"/>
      <c r="C13" s="388"/>
      <c r="D13" s="23" t="s">
        <v>189</v>
      </c>
      <c r="E13" s="270">
        <f>E22+E31</f>
        <v>4519111.5999999996</v>
      </c>
      <c r="F13" s="270">
        <f>F22+F31</f>
        <v>4478195.5999999996</v>
      </c>
      <c r="G13" s="22">
        <f>F13/E13%</f>
        <v>99.1</v>
      </c>
      <c r="H13" s="310"/>
    </row>
    <row r="14" spans="1:8" s="18" customFormat="1">
      <c r="A14" s="385"/>
      <c r="B14" s="385"/>
      <c r="C14" s="388"/>
      <c r="D14" s="23" t="s">
        <v>188</v>
      </c>
      <c r="E14" s="270">
        <f>E23+E32</f>
        <v>3787705.9</v>
      </c>
      <c r="F14" s="270">
        <f>F23+F32</f>
        <v>3688749.4</v>
      </c>
      <c r="G14" s="22">
        <f>F14/E14%</f>
        <v>97.4</v>
      </c>
      <c r="H14" s="310"/>
    </row>
    <row r="15" spans="1:8" s="18" customFormat="1" ht="30">
      <c r="A15" s="385"/>
      <c r="B15" s="385"/>
      <c r="C15" s="388"/>
      <c r="D15" s="23" t="s">
        <v>187</v>
      </c>
      <c r="E15" s="270">
        <f>E42</f>
        <v>17187.400000000001</v>
      </c>
      <c r="F15" s="270">
        <f>F42</f>
        <v>17187.400000000001</v>
      </c>
      <c r="G15" s="22">
        <f>F15/E15%</f>
        <v>100</v>
      </c>
      <c r="H15" s="310"/>
    </row>
    <row r="16" spans="1:8" s="18" customFormat="1" ht="30">
      <c r="A16" s="385"/>
      <c r="B16" s="385"/>
      <c r="C16" s="388"/>
      <c r="D16" s="23" t="s">
        <v>186</v>
      </c>
      <c r="E16" s="270">
        <v>0</v>
      </c>
      <c r="F16" s="270">
        <v>0</v>
      </c>
      <c r="G16" s="22"/>
      <c r="H16" s="310"/>
    </row>
    <row r="17" spans="1:8" s="18" customFormat="1" ht="45">
      <c r="A17" s="385"/>
      <c r="B17" s="385"/>
      <c r="C17" s="388"/>
      <c r="D17" s="23" t="s">
        <v>185</v>
      </c>
      <c r="E17" s="270">
        <v>0</v>
      </c>
      <c r="F17" s="270">
        <v>0</v>
      </c>
      <c r="G17" s="22"/>
      <c r="H17" s="310"/>
    </row>
    <row r="18" spans="1:8" s="18" customFormat="1" ht="30">
      <c r="A18" s="385"/>
      <c r="B18" s="385"/>
      <c r="C18" s="388"/>
      <c r="D18" s="23" t="s">
        <v>184</v>
      </c>
      <c r="E18" s="270">
        <v>0</v>
      </c>
      <c r="F18" s="270">
        <v>0</v>
      </c>
      <c r="G18" s="22"/>
      <c r="H18" s="310"/>
    </row>
    <row r="19" spans="1:8" s="18" customFormat="1">
      <c r="A19" s="386"/>
      <c r="B19" s="386"/>
      <c r="C19" s="389"/>
      <c r="D19" s="23" t="s">
        <v>183</v>
      </c>
      <c r="E19" s="270">
        <v>0</v>
      </c>
      <c r="F19" s="270">
        <v>0</v>
      </c>
      <c r="G19" s="22"/>
      <c r="H19" s="310"/>
    </row>
    <row r="20" spans="1:8" s="18" customFormat="1">
      <c r="A20" s="384" t="s">
        <v>12</v>
      </c>
      <c r="B20" s="384" t="s">
        <v>13</v>
      </c>
      <c r="C20" s="387" t="s">
        <v>195</v>
      </c>
      <c r="D20" s="23" t="s">
        <v>15</v>
      </c>
      <c r="E20" s="269">
        <f>E21</f>
        <v>4562263</v>
      </c>
      <c r="F20" s="269">
        <f>F21</f>
        <v>4456844.9000000004</v>
      </c>
      <c r="G20" s="22">
        <f>F20/E20%</f>
        <v>97.7</v>
      </c>
      <c r="H20" s="310"/>
    </row>
    <row r="21" spans="1:8" s="18" customFormat="1" ht="30">
      <c r="A21" s="385"/>
      <c r="B21" s="385"/>
      <c r="C21" s="388"/>
      <c r="D21" s="23" t="s">
        <v>192</v>
      </c>
      <c r="E21" s="271">
        <v>4562263</v>
      </c>
      <c r="F21" s="269">
        <v>4456844.9000000004</v>
      </c>
      <c r="G21" s="22">
        <f>F21/E21%</f>
        <v>97.7</v>
      </c>
      <c r="H21" s="310"/>
    </row>
    <row r="22" spans="1:8" s="18" customFormat="1">
      <c r="A22" s="385"/>
      <c r="B22" s="385"/>
      <c r="C22" s="388"/>
      <c r="D22" s="23" t="s">
        <v>189</v>
      </c>
      <c r="E22" s="269">
        <v>207741.3</v>
      </c>
      <c r="F22" s="269">
        <v>207741.3</v>
      </c>
      <c r="G22" s="22">
        <f>F22/E22%</f>
        <v>100</v>
      </c>
      <c r="H22" s="310"/>
    </row>
    <row r="23" spans="1:8" s="18" customFormat="1">
      <c r="A23" s="385"/>
      <c r="B23" s="385"/>
      <c r="C23" s="388"/>
      <c r="D23" s="23" t="s">
        <v>188</v>
      </c>
      <c r="E23" s="271">
        <v>1712418.5</v>
      </c>
      <c r="F23" s="269">
        <v>1639006.2</v>
      </c>
      <c r="G23" s="22">
        <f>F23/E23%</f>
        <v>95.7</v>
      </c>
      <c r="H23" s="310"/>
    </row>
    <row r="24" spans="1:8" s="18" customFormat="1" ht="30">
      <c r="A24" s="385"/>
      <c r="B24" s="385"/>
      <c r="C24" s="388"/>
      <c r="D24" s="23" t="s">
        <v>187</v>
      </c>
      <c r="E24" s="272">
        <v>0</v>
      </c>
      <c r="F24" s="269"/>
      <c r="G24" s="22"/>
      <c r="H24" s="310"/>
    </row>
    <row r="25" spans="1:8" s="18" customFormat="1" ht="30">
      <c r="A25" s="385"/>
      <c r="B25" s="385"/>
      <c r="C25" s="388"/>
      <c r="D25" s="23" t="s">
        <v>186</v>
      </c>
      <c r="E25" s="272">
        <v>0</v>
      </c>
      <c r="F25" s="269"/>
      <c r="G25" s="22"/>
      <c r="H25" s="310"/>
    </row>
    <row r="26" spans="1:8" s="18" customFormat="1" ht="45">
      <c r="A26" s="385"/>
      <c r="B26" s="385"/>
      <c r="C26" s="388"/>
      <c r="D26" s="23" t="s">
        <v>185</v>
      </c>
      <c r="E26" s="272">
        <v>0</v>
      </c>
      <c r="F26" s="269"/>
      <c r="G26" s="22"/>
      <c r="H26" s="310"/>
    </row>
    <row r="27" spans="1:8" s="18" customFormat="1" ht="30">
      <c r="A27" s="385"/>
      <c r="B27" s="385"/>
      <c r="C27" s="388"/>
      <c r="D27" s="23" t="s">
        <v>184</v>
      </c>
      <c r="E27" s="272">
        <v>0</v>
      </c>
      <c r="F27" s="269"/>
      <c r="G27" s="22"/>
      <c r="H27" s="310"/>
    </row>
    <row r="28" spans="1:8" s="18" customFormat="1">
      <c r="A28" s="386"/>
      <c r="B28" s="386"/>
      <c r="C28" s="389"/>
      <c r="D28" s="23" t="s">
        <v>183</v>
      </c>
      <c r="E28" s="272">
        <v>0</v>
      </c>
      <c r="F28" s="269"/>
      <c r="G28" s="22"/>
      <c r="H28" s="310"/>
    </row>
    <row r="29" spans="1:8" s="18" customFormat="1">
      <c r="A29" s="384" t="s">
        <v>12</v>
      </c>
      <c r="B29" s="384" t="s">
        <v>77</v>
      </c>
      <c r="C29" s="395" t="s">
        <v>194</v>
      </c>
      <c r="D29" s="23" t="s">
        <v>15</v>
      </c>
      <c r="E29" s="269">
        <f>E30</f>
        <v>8658326.9000000004</v>
      </c>
      <c r="F29" s="269">
        <f>F30</f>
        <v>8447313.3000000007</v>
      </c>
      <c r="G29" s="22">
        <f>F29/E29%</f>
        <v>97.6</v>
      </c>
      <c r="H29" s="310"/>
    </row>
    <row r="30" spans="1:8" s="18" customFormat="1" ht="30">
      <c r="A30" s="385"/>
      <c r="B30" s="385"/>
      <c r="C30" s="395"/>
      <c r="D30" s="23" t="s">
        <v>192</v>
      </c>
      <c r="E30" s="271">
        <v>8658326.9000000004</v>
      </c>
      <c r="F30" s="269">
        <v>8447313.3000000007</v>
      </c>
      <c r="G30" s="22">
        <f>F30/E30%</f>
        <v>97.6</v>
      </c>
      <c r="H30" s="310"/>
    </row>
    <row r="31" spans="1:8" s="18" customFormat="1">
      <c r="A31" s="385"/>
      <c r="B31" s="385"/>
      <c r="C31" s="395"/>
      <c r="D31" s="23" t="s">
        <v>189</v>
      </c>
      <c r="E31" s="271">
        <v>4311370.3</v>
      </c>
      <c r="F31" s="269">
        <v>4270454.3</v>
      </c>
      <c r="G31" s="22">
        <f>F31/E31%</f>
        <v>99.1</v>
      </c>
      <c r="H31" s="310"/>
    </row>
    <row r="32" spans="1:8" s="18" customFormat="1">
      <c r="A32" s="385"/>
      <c r="B32" s="385"/>
      <c r="C32" s="395"/>
      <c r="D32" s="23" t="s">
        <v>188</v>
      </c>
      <c r="E32" s="271">
        <v>2075287.4</v>
      </c>
      <c r="F32" s="269">
        <v>2049743.2</v>
      </c>
      <c r="G32" s="22">
        <f>F32/E32%</f>
        <v>98.8</v>
      </c>
      <c r="H32" s="310"/>
    </row>
    <row r="33" spans="1:8" s="18" customFormat="1" ht="30">
      <c r="A33" s="385"/>
      <c r="B33" s="385"/>
      <c r="C33" s="395"/>
      <c r="D33" s="23" t="s">
        <v>187</v>
      </c>
      <c r="E33" s="272">
        <v>0</v>
      </c>
      <c r="F33" s="269"/>
      <c r="G33" s="22"/>
      <c r="H33" s="310"/>
    </row>
    <row r="34" spans="1:8" s="18" customFormat="1" ht="30">
      <c r="A34" s="385"/>
      <c r="B34" s="385"/>
      <c r="C34" s="395"/>
      <c r="D34" s="23" t="s">
        <v>186</v>
      </c>
      <c r="E34" s="272">
        <v>0</v>
      </c>
      <c r="F34" s="269"/>
      <c r="G34" s="22"/>
      <c r="H34" s="310"/>
    </row>
    <row r="35" spans="1:8" s="18" customFormat="1" ht="45">
      <c r="A35" s="385"/>
      <c r="B35" s="385"/>
      <c r="C35" s="395"/>
      <c r="D35" s="23" t="s">
        <v>185</v>
      </c>
      <c r="E35" s="272">
        <v>0</v>
      </c>
      <c r="F35" s="269"/>
      <c r="G35" s="22"/>
      <c r="H35" s="310"/>
    </row>
    <row r="36" spans="1:8" s="18" customFormat="1" ht="30">
      <c r="A36" s="385"/>
      <c r="B36" s="385"/>
      <c r="C36" s="395"/>
      <c r="D36" s="23" t="s">
        <v>184</v>
      </c>
      <c r="E36" s="272">
        <v>0</v>
      </c>
      <c r="F36" s="269"/>
      <c r="G36" s="22"/>
      <c r="H36" s="310"/>
    </row>
    <row r="37" spans="1:8" s="18" customFormat="1">
      <c r="A37" s="386"/>
      <c r="B37" s="386"/>
      <c r="C37" s="395"/>
      <c r="D37" s="23" t="s">
        <v>183</v>
      </c>
      <c r="E37" s="272">
        <v>0</v>
      </c>
      <c r="F37" s="269"/>
      <c r="G37" s="22"/>
      <c r="H37" s="310"/>
    </row>
    <row r="38" spans="1:8" s="18" customFormat="1">
      <c r="A38" s="384" t="s">
        <v>12</v>
      </c>
      <c r="B38" s="384" t="s">
        <v>104</v>
      </c>
      <c r="C38" s="395" t="s">
        <v>193</v>
      </c>
      <c r="D38" s="23" t="s">
        <v>15</v>
      </c>
      <c r="E38" s="269">
        <f>E39</f>
        <v>3092407.2</v>
      </c>
      <c r="F38" s="269">
        <f>F39</f>
        <v>3034648.8</v>
      </c>
      <c r="G38" s="22">
        <f>F38/E38%</f>
        <v>98.1</v>
      </c>
      <c r="H38" s="310"/>
    </row>
    <row r="39" spans="1:8" s="18" customFormat="1" ht="30">
      <c r="A39" s="385"/>
      <c r="B39" s="385"/>
      <c r="C39" s="395"/>
      <c r="D39" s="23" t="s">
        <v>192</v>
      </c>
      <c r="E39" s="271">
        <v>3092407.2</v>
      </c>
      <c r="F39" s="269">
        <v>3034648.8</v>
      </c>
      <c r="G39" s="22">
        <f>F39/E39%</f>
        <v>98.1</v>
      </c>
      <c r="H39" s="310"/>
    </row>
    <row r="40" spans="1:8">
      <c r="A40" s="385"/>
      <c r="B40" s="385"/>
      <c r="C40" s="395"/>
      <c r="D40" s="23" t="s">
        <v>189</v>
      </c>
      <c r="E40" s="317"/>
      <c r="F40" s="272"/>
      <c r="G40" s="22"/>
      <c r="H40" s="312"/>
    </row>
    <row r="41" spans="1:8">
      <c r="A41" s="385"/>
      <c r="B41" s="385"/>
      <c r="C41" s="395"/>
      <c r="D41" s="23" t="s">
        <v>188</v>
      </c>
      <c r="E41" s="318"/>
      <c r="F41" s="318"/>
      <c r="G41" s="22"/>
      <c r="H41" s="312"/>
    </row>
    <row r="42" spans="1:8" ht="30">
      <c r="A42" s="385"/>
      <c r="B42" s="385"/>
      <c r="C42" s="395"/>
      <c r="D42" s="23" t="s">
        <v>187</v>
      </c>
      <c r="E42" s="271">
        <v>17187.400000000001</v>
      </c>
      <c r="F42" s="269">
        <v>17187.400000000001</v>
      </c>
      <c r="G42" s="22">
        <f>F42/E42%</f>
        <v>100</v>
      </c>
      <c r="H42" s="312"/>
    </row>
    <row r="43" spans="1:8" ht="30">
      <c r="A43" s="385"/>
      <c r="B43" s="385"/>
      <c r="C43" s="395"/>
      <c r="D43" s="23" t="s">
        <v>186</v>
      </c>
      <c r="E43" s="272">
        <v>0</v>
      </c>
      <c r="F43" s="269"/>
      <c r="G43" s="22"/>
      <c r="H43" s="312"/>
    </row>
    <row r="44" spans="1:8" ht="45">
      <c r="A44" s="385"/>
      <c r="B44" s="385"/>
      <c r="C44" s="395"/>
      <c r="D44" s="23" t="s">
        <v>185</v>
      </c>
      <c r="E44" s="272">
        <v>0</v>
      </c>
      <c r="F44" s="269"/>
      <c r="G44" s="22"/>
      <c r="H44" s="312"/>
    </row>
    <row r="45" spans="1:8" s="24" customFormat="1" ht="30">
      <c r="A45" s="385"/>
      <c r="B45" s="385"/>
      <c r="C45" s="395"/>
      <c r="D45" s="23" t="s">
        <v>184</v>
      </c>
      <c r="E45" s="272">
        <v>0</v>
      </c>
      <c r="F45" s="269"/>
      <c r="G45" s="22"/>
      <c r="H45" s="313"/>
    </row>
    <row r="46" spans="1:8">
      <c r="A46" s="386"/>
      <c r="B46" s="386"/>
      <c r="C46" s="395"/>
      <c r="D46" s="23" t="s">
        <v>183</v>
      </c>
      <c r="E46" s="272">
        <v>0</v>
      </c>
      <c r="F46" s="269"/>
      <c r="G46" s="22"/>
      <c r="H46" s="312"/>
    </row>
    <row r="47" spans="1:8" ht="15" customHeight="1">
      <c r="A47" s="384" t="s">
        <v>12</v>
      </c>
      <c r="B47" s="384" t="s">
        <v>123</v>
      </c>
      <c r="C47" s="387" t="s">
        <v>191</v>
      </c>
      <c r="D47" s="23" t="s">
        <v>15</v>
      </c>
      <c r="E47" s="269">
        <f>E48</f>
        <v>592354.1</v>
      </c>
      <c r="F47" s="269">
        <f>F48</f>
        <v>559321.30000000005</v>
      </c>
      <c r="G47" s="22">
        <f>F47/E47%</f>
        <v>94.4</v>
      </c>
      <c r="H47" s="312"/>
    </row>
    <row r="48" spans="1:8">
      <c r="A48" s="385"/>
      <c r="B48" s="385"/>
      <c r="C48" s="388"/>
      <c r="D48" s="23" t="s">
        <v>190</v>
      </c>
      <c r="E48" s="271">
        <v>592354.1</v>
      </c>
      <c r="F48" s="269">
        <v>559321.30000000005</v>
      </c>
      <c r="G48" s="22">
        <f>F48/E48%</f>
        <v>94.4</v>
      </c>
      <c r="H48" s="312"/>
    </row>
    <row r="49" spans="1:8">
      <c r="A49" s="385"/>
      <c r="B49" s="385"/>
      <c r="C49" s="388"/>
      <c r="D49" s="23" t="s">
        <v>189</v>
      </c>
      <c r="E49" s="272">
        <v>0</v>
      </c>
      <c r="F49" s="269"/>
      <c r="G49" s="22"/>
      <c r="H49" s="312"/>
    </row>
    <row r="50" spans="1:8">
      <c r="A50" s="385"/>
      <c r="B50" s="385"/>
      <c r="C50" s="388"/>
      <c r="D50" s="23" t="s">
        <v>188</v>
      </c>
      <c r="E50" s="272">
        <v>0</v>
      </c>
      <c r="F50" s="269"/>
      <c r="G50" s="22"/>
      <c r="H50" s="312"/>
    </row>
    <row r="51" spans="1:8" ht="30">
      <c r="A51" s="385"/>
      <c r="B51" s="385"/>
      <c r="C51" s="388"/>
      <c r="D51" s="23" t="s">
        <v>187</v>
      </c>
      <c r="E51" s="272">
        <v>0</v>
      </c>
      <c r="F51" s="269"/>
      <c r="G51" s="22"/>
      <c r="H51" s="312"/>
    </row>
    <row r="52" spans="1:8" ht="30">
      <c r="A52" s="385"/>
      <c r="B52" s="385"/>
      <c r="C52" s="388"/>
      <c r="D52" s="23" t="s">
        <v>186</v>
      </c>
      <c r="E52" s="272">
        <v>0</v>
      </c>
      <c r="F52" s="269"/>
      <c r="G52" s="22"/>
      <c r="H52" s="312"/>
    </row>
    <row r="53" spans="1:8" ht="45">
      <c r="A53" s="385"/>
      <c r="B53" s="385"/>
      <c r="C53" s="388"/>
      <c r="D53" s="23" t="s">
        <v>185</v>
      </c>
      <c r="E53" s="272">
        <v>0</v>
      </c>
      <c r="F53" s="269"/>
      <c r="G53" s="22"/>
      <c r="H53" s="312"/>
    </row>
    <row r="54" spans="1:8" ht="30">
      <c r="A54" s="385"/>
      <c r="B54" s="385"/>
      <c r="C54" s="388"/>
      <c r="D54" s="23" t="s">
        <v>184</v>
      </c>
      <c r="E54" s="272">
        <v>0</v>
      </c>
      <c r="F54" s="269"/>
      <c r="G54" s="22"/>
      <c r="H54" s="312"/>
    </row>
    <row r="55" spans="1:8">
      <c r="A55" s="386"/>
      <c r="B55" s="386"/>
      <c r="C55" s="389"/>
      <c r="D55" s="23" t="s">
        <v>183</v>
      </c>
      <c r="E55" s="272">
        <v>0</v>
      </c>
      <c r="F55" s="269"/>
      <c r="G55" s="22"/>
      <c r="H55" s="312"/>
    </row>
    <row r="56" spans="1:8" ht="77.25" customHeight="1">
      <c r="A56" s="393" t="s">
        <v>705</v>
      </c>
      <c r="B56" s="393"/>
      <c r="C56" s="393"/>
      <c r="D56" s="393"/>
      <c r="E56" s="393"/>
      <c r="F56" s="393"/>
      <c r="G56" s="393"/>
      <c r="H56" s="393"/>
    </row>
    <row r="57" spans="1:8">
      <c r="A57" s="378" t="s">
        <v>182</v>
      </c>
      <c r="B57" s="378"/>
      <c r="C57" s="378"/>
      <c r="D57" s="378"/>
      <c r="E57" s="378"/>
      <c r="F57" s="378"/>
      <c r="G57" s="378"/>
    </row>
    <row r="58" spans="1:8">
      <c r="A58" s="21"/>
      <c r="B58" s="21"/>
      <c r="C58" s="20"/>
      <c r="D58" s="20"/>
    </row>
    <row r="59" spans="1:8">
      <c r="A59" s="21"/>
      <c r="B59" s="21"/>
      <c r="C59" s="20"/>
      <c r="D59" s="20"/>
    </row>
    <row r="60" spans="1:8">
      <c r="A60" s="21"/>
      <c r="B60" s="21"/>
      <c r="C60" s="20"/>
      <c r="D60" s="20"/>
    </row>
    <row r="61" spans="1:8">
      <c r="A61" s="21"/>
      <c r="B61" s="21"/>
      <c r="C61" s="20"/>
      <c r="D61" s="20"/>
    </row>
    <row r="62" spans="1:8">
      <c r="A62" s="21"/>
      <c r="B62" s="21"/>
      <c r="C62" s="20"/>
      <c r="D62" s="20"/>
    </row>
    <row r="63" spans="1:8">
      <c r="A63" s="21"/>
      <c r="B63" s="21"/>
      <c r="C63" s="20"/>
      <c r="D63" s="20"/>
    </row>
    <row r="64" spans="1:8">
      <c r="A64" s="21"/>
      <c r="B64" s="21"/>
      <c r="C64" s="20"/>
      <c r="D64" s="20"/>
    </row>
    <row r="65" spans="1:7">
      <c r="A65" s="21"/>
      <c r="B65" s="21"/>
      <c r="C65" s="20"/>
      <c r="D65" s="20"/>
    </row>
    <row r="66" spans="1:7">
      <c r="A66" s="21"/>
      <c r="B66" s="21"/>
      <c r="C66" s="20"/>
      <c r="D66" s="20"/>
    </row>
    <row r="67" spans="1:7" s="18" customFormat="1">
      <c r="A67" s="21"/>
      <c r="B67" s="21"/>
      <c r="C67" s="20"/>
      <c r="D67" s="20"/>
      <c r="E67" s="274"/>
      <c r="F67" s="274"/>
      <c r="G67" s="19"/>
    </row>
    <row r="68" spans="1:7" s="18" customFormat="1">
      <c r="A68" s="21"/>
      <c r="B68" s="21"/>
      <c r="C68" s="20"/>
      <c r="D68" s="20"/>
      <c r="E68" s="274"/>
      <c r="F68" s="274"/>
      <c r="G68" s="19"/>
    </row>
    <row r="69" spans="1:7" s="18" customFormat="1">
      <c r="A69" s="21"/>
      <c r="B69" s="21"/>
      <c r="C69" s="20"/>
      <c r="D69" s="20"/>
      <c r="E69" s="274"/>
      <c r="F69" s="274"/>
      <c r="G69" s="19"/>
    </row>
    <row r="70" spans="1:7" s="18" customFormat="1">
      <c r="A70" s="21"/>
      <c r="B70" s="21"/>
      <c r="C70" s="20"/>
      <c r="D70" s="20"/>
      <c r="E70" s="274"/>
      <c r="F70" s="274"/>
      <c r="G70" s="19"/>
    </row>
    <row r="71" spans="1:7" s="18" customFormat="1">
      <c r="A71" s="21"/>
      <c r="B71" s="21"/>
      <c r="C71" s="20"/>
      <c r="D71" s="20"/>
      <c r="E71" s="274"/>
      <c r="F71" s="274"/>
      <c r="G71" s="19"/>
    </row>
    <row r="72" spans="1:7" s="18" customFormat="1">
      <c r="A72" s="21"/>
      <c r="B72" s="21"/>
      <c r="C72" s="20"/>
      <c r="D72" s="20"/>
      <c r="E72" s="274"/>
      <c r="F72" s="274"/>
      <c r="G72" s="19"/>
    </row>
    <row r="73" spans="1:7" s="18" customFormat="1">
      <c r="A73" s="21"/>
      <c r="B73" s="21"/>
      <c r="C73" s="20"/>
      <c r="D73" s="20"/>
      <c r="E73" s="274"/>
      <c r="F73" s="274"/>
      <c r="G73" s="19"/>
    </row>
    <row r="74" spans="1:7" s="18" customFormat="1">
      <c r="A74" s="21"/>
      <c r="B74" s="21"/>
      <c r="C74" s="20"/>
      <c r="D74" s="20"/>
      <c r="E74" s="274"/>
      <c r="F74" s="274"/>
      <c r="G74" s="19"/>
    </row>
    <row r="75" spans="1:7" s="18" customFormat="1">
      <c r="A75" s="21"/>
      <c r="B75" s="21"/>
      <c r="C75" s="20"/>
      <c r="D75" s="20"/>
      <c r="E75" s="274"/>
      <c r="F75" s="274"/>
      <c r="G75" s="19"/>
    </row>
    <row r="76" spans="1:7" s="18" customFormat="1">
      <c r="A76" s="21"/>
      <c r="B76" s="21"/>
      <c r="C76" s="20"/>
      <c r="D76" s="20"/>
      <c r="E76" s="274"/>
      <c r="F76" s="274"/>
      <c r="G76" s="19"/>
    </row>
    <row r="77" spans="1:7" s="18" customFormat="1">
      <c r="A77" s="21"/>
      <c r="B77" s="21"/>
      <c r="C77" s="20"/>
      <c r="D77" s="20"/>
      <c r="E77" s="274"/>
      <c r="F77" s="274"/>
      <c r="G77" s="19"/>
    </row>
    <row r="78" spans="1:7" s="18" customFormat="1">
      <c r="A78" s="21"/>
      <c r="B78" s="21"/>
      <c r="C78" s="20"/>
      <c r="D78" s="20"/>
      <c r="E78" s="274"/>
      <c r="F78" s="274"/>
      <c r="G78" s="19"/>
    </row>
    <row r="79" spans="1:7" s="18" customFormat="1">
      <c r="A79" s="21"/>
      <c r="B79" s="21"/>
      <c r="C79" s="20"/>
      <c r="D79" s="20"/>
      <c r="E79" s="274"/>
      <c r="F79" s="274"/>
      <c r="G79" s="19"/>
    </row>
    <row r="80" spans="1:7" s="18" customFormat="1">
      <c r="A80" s="21"/>
      <c r="B80" s="21"/>
      <c r="C80" s="20"/>
      <c r="D80" s="20"/>
      <c r="E80" s="274"/>
      <c r="F80" s="274"/>
      <c r="G80" s="19"/>
    </row>
    <row r="81" spans="1:7" s="18" customFormat="1">
      <c r="A81" s="21"/>
      <c r="B81" s="21"/>
      <c r="C81" s="20"/>
      <c r="D81" s="20"/>
      <c r="E81" s="274"/>
      <c r="F81" s="274"/>
      <c r="G81" s="19"/>
    </row>
    <row r="82" spans="1:7" s="18" customFormat="1">
      <c r="A82" s="21"/>
      <c r="B82" s="21"/>
      <c r="C82" s="20"/>
      <c r="D82" s="20"/>
      <c r="E82" s="274"/>
      <c r="F82" s="274"/>
      <c r="G82" s="19"/>
    </row>
    <row r="83" spans="1:7" s="18" customFormat="1">
      <c r="A83" s="21"/>
      <c r="B83" s="21"/>
      <c r="C83" s="20"/>
      <c r="D83" s="20"/>
      <c r="E83" s="274"/>
      <c r="F83" s="274"/>
      <c r="G83" s="19"/>
    </row>
    <row r="84" spans="1:7" s="18" customFormat="1">
      <c r="A84" s="21"/>
      <c r="B84" s="21"/>
      <c r="C84" s="20"/>
      <c r="D84" s="20"/>
      <c r="E84" s="274"/>
      <c r="F84" s="274"/>
      <c r="G84" s="19"/>
    </row>
    <row r="85" spans="1:7" s="18" customFormat="1">
      <c r="A85" s="21"/>
      <c r="B85" s="21"/>
      <c r="C85" s="20"/>
      <c r="D85" s="20"/>
      <c r="E85" s="274"/>
      <c r="F85" s="274"/>
      <c r="G85" s="19"/>
    </row>
    <row r="86" spans="1:7" s="18" customFormat="1">
      <c r="A86" s="21"/>
      <c r="B86" s="21"/>
      <c r="C86" s="20"/>
      <c r="D86" s="20"/>
      <c r="E86" s="274"/>
      <c r="F86" s="274"/>
      <c r="G86" s="19"/>
    </row>
    <row r="87" spans="1:7" s="18" customFormat="1">
      <c r="A87" s="21"/>
      <c r="B87" s="21"/>
      <c r="C87" s="20"/>
      <c r="D87" s="20"/>
      <c r="E87" s="274"/>
      <c r="F87" s="274"/>
      <c r="G87" s="19"/>
    </row>
    <row r="88" spans="1:7" s="18" customFormat="1">
      <c r="A88" s="21"/>
      <c r="B88" s="21"/>
      <c r="C88" s="20"/>
      <c r="D88" s="20"/>
      <c r="E88" s="274"/>
      <c r="F88" s="274"/>
      <c r="G88" s="19"/>
    </row>
    <row r="89" spans="1:7" s="18" customFormat="1">
      <c r="A89" s="21"/>
      <c r="B89" s="21"/>
      <c r="C89" s="20"/>
      <c r="D89" s="20"/>
      <c r="E89" s="274"/>
      <c r="F89" s="274"/>
      <c r="G89" s="19"/>
    </row>
    <row r="90" spans="1:7" s="18" customFormat="1">
      <c r="A90" s="21"/>
      <c r="B90" s="21"/>
      <c r="C90" s="20"/>
      <c r="D90" s="20"/>
      <c r="E90" s="274"/>
      <c r="F90" s="274"/>
      <c r="G90" s="19"/>
    </row>
    <row r="91" spans="1:7" s="18" customFormat="1">
      <c r="A91" s="21"/>
      <c r="B91" s="21"/>
      <c r="C91" s="20"/>
      <c r="D91" s="20"/>
      <c r="E91" s="274"/>
      <c r="F91" s="274"/>
      <c r="G91" s="19"/>
    </row>
    <row r="92" spans="1:7" s="18" customFormat="1">
      <c r="A92" s="21"/>
      <c r="B92" s="21"/>
      <c r="C92" s="20"/>
      <c r="D92" s="20"/>
      <c r="E92" s="274"/>
      <c r="F92" s="274"/>
      <c r="G92" s="19"/>
    </row>
    <row r="93" spans="1:7" s="18" customFormat="1">
      <c r="A93" s="21"/>
      <c r="B93" s="21"/>
      <c r="C93" s="20"/>
      <c r="D93" s="20"/>
      <c r="E93" s="274"/>
      <c r="F93" s="274"/>
      <c r="G93" s="19"/>
    </row>
    <row r="94" spans="1:7" s="18" customFormat="1">
      <c r="A94" s="21"/>
      <c r="B94" s="21"/>
      <c r="C94" s="20"/>
      <c r="D94" s="20"/>
      <c r="E94" s="274"/>
      <c r="F94" s="274"/>
      <c r="G94" s="19"/>
    </row>
    <row r="95" spans="1:7" s="18" customFormat="1">
      <c r="A95" s="21"/>
      <c r="B95" s="21"/>
      <c r="C95" s="20"/>
      <c r="D95" s="20"/>
      <c r="E95" s="274"/>
      <c r="F95" s="274"/>
      <c r="G95" s="19"/>
    </row>
    <row r="96" spans="1:7" s="18" customFormat="1">
      <c r="A96" s="21"/>
      <c r="B96" s="21"/>
      <c r="C96" s="20"/>
      <c r="D96" s="20"/>
      <c r="E96" s="274"/>
      <c r="F96" s="274"/>
      <c r="G96" s="19"/>
    </row>
    <row r="97" spans="1:7" s="18" customFormat="1">
      <c r="A97" s="21"/>
      <c r="B97" s="21"/>
      <c r="C97" s="20"/>
      <c r="D97" s="20"/>
      <c r="E97" s="274"/>
      <c r="F97" s="274"/>
      <c r="G97" s="19"/>
    </row>
    <row r="98" spans="1:7" s="18" customFormat="1">
      <c r="A98" s="21"/>
      <c r="B98" s="21"/>
      <c r="C98" s="20"/>
      <c r="D98" s="20"/>
      <c r="E98" s="274"/>
      <c r="F98" s="274"/>
      <c r="G98" s="19"/>
    </row>
    <row r="99" spans="1:7" s="18" customFormat="1">
      <c r="A99" s="21"/>
      <c r="B99" s="21"/>
      <c r="C99" s="20"/>
      <c r="D99" s="20"/>
      <c r="E99" s="274"/>
      <c r="F99" s="274"/>
      <c r="G99" s="19"/>
    </row>
    <row r="100" spans="1:7" s="18" customFormat="1">
      <c r="A100" s="21"/>
      <c r="B100" s="21"/>
      <c r="C100" s="20"/>
      <c r="D100" s="20"/>
      <c r="E100" s="274"/>
      <c r="F100" s="274"/>
      <c r="G100" s="19"/>
    </row>
    <row r="101" spans="1:7" s="18" customFormat="1">
      <c r="A101" s="21"/>
      <c r="B101" s="21"/>
      <c r="C101" s="20"/>
      <c r="D101" s="20"/>
      <c r="E101" s="274"/>
      <c r="F101" s="274"/>
      <c r="G101" s="19"/>
    </row>
    <row r="102" spans="1:7" s="18" customFormat="1">
      <c r="A102" s="21"/>
      <c r="B102" s="21"/>
      <c r="C102" s="20"/>
      <c r="D102" s="20"/>
      <c r="E102" s="274"/>
      <c r="F102" s="274"/>
      <c r="G102" s="19"/>
    </row>
    <row r="103" spans="1:7" s="18" customFormat="1">
      <c r="A103" s="21"/>
      <c r="B103" s="21"/>
      <c r="C103" s="20"/>
      <c r="D103" s="20"/>
      <c r="E103" s="274"/>
      <c r="F103" s="274"/>
      <c r="G103" s="19"/>
    </row>
    <row r="104" spans="1:7" s="18" customFormat="1">
      <c r="A104" s="21"/>
      <c r="B104" s="21"/>
      <c r="C104" s="20"/>
      <c r="D104" s="20"/>
      <c r="E104" s="274"/>
      <c r="F104" s="274"/>
      <c r="G104" s="19"/>
    </row>
    <row r="105" spans="1:7" s="18" customFormat="1">
      <c r="A105" s="21"/>
      <c r="B105" s="21"/>
      <c r="C105" s="20"/>
      <c r="D105" s="20"/>
      <c r="E105" s="274"/>
      <c r="F105" s="274"/>
      <c r="G105" s="19"/>
    </row>
    <row r="106" spans="1:7" s="18" customFormat="1">
      <c r="A106" s="21"/>
      <c r="B106" s="21"/>
      <c r="C106" s="20"/>
      <c r="D106" s="20"/>
      <c r="E106" s="274"/>
      <c r="F106" s="274"/>
      <c r="G106" s="19"/>
    </row>
    <row r="107" spans="1:7" s="18" customFormat="1">
      <c r="A107" s="21"/>
      <c r="B107" s="21"/>
      <c r="C107" s="20"/>
      <c r="D107" s="20"/>
      <c r="E107" s="274"/>
      <c r="F107" s="274"/>
      <c r="G107" s="19"/>
    </row>
    <row r="108" spans="1:7" s="18" customFormat="1">
      <c r="A108" s="21"/>
      <c r="B108" s="21"/>
      <c r="C108" s="20"/>
      <c r="D108" s="20"/>
      <c r="E108" s="274"/>
      <c r="F108" s="274"/>
      <c r="G108" s="19"/>
    </row>
    <row r="109" spans="1:7" s="18" customFormat="1">
      <c r="A109" s="21"/>
      <c r="B109" s="21"/>
      <c r="C109" s="20"/>
      <c r="D109" s="20"/>
      <c r="E109" s="274"/>
      <c r="F109" s="274"/>
      <c r="G109" s="19"/>
    </row>
    <row r="110" spans="1:7" s="18" customFormat="1">
      <c r="A110" s="21"/>
      <c r="B110" s="21"/>
      <c r="C110" s="20"/>
      <c r="D110" s="20"/>
      <c r="E110" s="274"/>
      <c r="F110" s="274"/>
      <c r="G110" s="19"/>
    </row>
    <row r="111" spans="1:7" s="18" customFormat="1">
      <c r="A111" s="21"/>
      <c r="B111" s="21"/>
      <c r="C111" s="20"/>
      <c r="D111" s="20"/>
      <c r="E111" s="274"/>
      <c r="F111" s="274"/>
      <c r="G111" s="19"/>
    </row>
    <row r="112" spans="1:7" s="18" customFormat="1">
      <c r="A112" s="21"/>
      <c r="B112" s="21"/>
      <c r="C112" s="20"/>
      <c r="D112" s="20"/>
      <c r="E112" s="274"/>
      <c r="F112" s="274"/>
      <c r="G112" s="19"/>
    </row>
    <row r="113" spans="1:7" s="18" customFormat="1">
      <c r="A113" s="21"/>
      <c r="B113" s="21"/>
      <c r="C113" s="20"/>
      <c r="D113" s="20"/>
      <c r="E113" s="274"/>
      <c r="F113" s="274"/>
      <c r="G113" s="19"/>
    </row>
    <row r="114" spans="1:7" s="18" customFormat="1">
      <c r="A114" s="21"/>
      <c r="B114" s="21"/>
      <c r="C114" s="20"/>
      <c r="D114" s="20"/>
      <c r="E114" s="274"/>
      <c r="F114" s="274"/>
      <c r="G114" s="19"/>
    </row>
    <row r="115" spans="1:7" s="18" customFormat="1">
      <c r="A115" s="21"/>
      <c r="B115" s="21"/>
      <c r="C115" s="20"/>
      <c r="D115" s="20"/>
      <c r="E115" s="274"/>
      <c r="F115" s="274"/>
      <c r="G115" s="19"/>
    </row>
    <row r="116" spans="1:7" s="18" customFormat="1">
      <c r="A116" s="21"/>
      <c r="B116" s="21"/>
      <c r="C116" s="20"/>
      <c r="D116" s="20"/>
      <c r="E116" s="274"/>
      <c r="F116" s="274"/>
      <c r="G116" s="19"/>
    </row>
    <row r="117" spans="1:7" s="18" customFormat="1">
      <c r="A117" s="21"/>
      <c r="B117" s="21"/>
      <c r="C117" s="20"/>
      <c r="D117" s="20"/>
      <c r="E117" s="274"/>
      <c r="F117" s="274"/>
      <c r="G117" s="19"/>
    </row>
    <row r="118" spans="1:7" s="18" customFormat="1">
      <c r="A118" s="21"/>
      <c r="B118" s="21"/>
      <c r="C118" s="20"/>
      <c r="D118" s="20"/>
      <c r="E118" s="274"/>
      <c r="F118" s="274"/>
      <c r="G118" s="19"/>
    </row>
    <row r="119" spans="1:7" s="18" customFormat="1">
      <c r="A119" s="21"/>
      <c r="B119" s="21"/>
      <c r="C119" s="20"/>
      <c r="D119" s="20"/>
      <c r="E119" s="274"/>
      <c r="F119" s="274"/>
      <c r="G119" s="19"/>
    </row>
    <row r="120" spans="1:7" s="18" customFormat="1">
      <c r="A120" s="21"/>
      <c r="B120" s="21"/>
      <c r="C120" s="20"/>
      <c r="D120" s="20"/>
      <c r="E120" s="274"/>
      <c r="F120" s="274"/>
      <c r="G120" s="19"/>
    </row>
    <row r="121" spans="1:7" s="18" customFormat="1">
      <c r="A121" s="21"/>
      <c r="B121" s="21"/>
      <c r="C121" s="20"/>
      <c r="D121" s="20"/>
      <c r="E121" s="274"/>
      <c r="F121" s="274"/>
      <c r="G121" s="19"/>
    </row>
    <row r="122" spans="1:7" s="18" customFormat="1">
      <c r="A122" s="21"/>
      <c r="B122" s="21"/>
      <c r="C122" s="20"/>
      <c r="D122" s="20"/>
      <c r="E122" s="274"/>
      <c r="F122" s="274"/>
      <c r="G122" s="19"/>
    </row>
    <row r="123" spans="1:7" s="18" customFormat="1">
      <c r="A123" s="21"/>
      <c r="B123" s="21"/>
      <c r="C123" s="20"/>
      <c r="D123" s="20"/>
      <c r="E123" s="274"/>
      <c r="F123" s="274"/>
      <c r="G123" s="19"/>
    </row>
    <row r="124" spans="1:7" s="18" customFormat="1">
      <c r="A124" s="21"/>
      <c r="B124" s="21"/>
      <c r="C124" s="20"/>
      <c r="D124" s="20"/>
      <c r="E124" s="274"/>
      <c r="F124" s="274"/>
      <c r="G124" s="19"/>
    </row>
    <row r="125" spans="1:7" s="18" customFormat="1">
      <c r="A125" s="21"/>
      <c r="B125" s="21"/>
      <c r="C125" s="20"/>
      <c r="D125" s="20"/>
      <c r="E125" s="274"/>
      <c r="F125" s="274"/>
      <c r="G125" s="19"/>
    </row>
    <row r="126" spans="1:7" s="18" customFormat="1">
      <c r="A126" s="21"/>
      <c r="B126" s="21"/>
      <c r="C126" s="20"/>
      <c r="D126" s="20"/>
      <c r="E126" s="274"/>
      <c r="F126" s="274"/>
      <c r="G126" s="19"/>
    </row>
    <row r="127" spans="1:7" s="18" customFormat="1">
      <c r="A127" s="21"/>
      <c r="B127" s="21"/>
      <c r="C127" s="20"/>
      <c r="D127" s="20"/>
      <c r="E127" s="274"/>
      <c r="F127" s="274"/>
      <c r="G127" s="19"/>
    </row>
    <row r="128" spans="1:7" s="18" customFormat="1">
      <c r="A128" s="21"/>
      <c r="B128" s="21"/>
      <c r="C128" s="20"/>
      <c r="D128" s="20"/>
      <c r="E128" s="274"/>
      <c r="F128" s="274"/>
      <c r="G128" s="19"/>
    </row>
    <row r="129" spans="1:7" s="18" customFormat="1">
      <c r="A129" s="21"/>
      <c r="B129" s="21"/>
      <c r="C129" s="20"/>
      <c r="D129" s="20"/>
      <c r="E129" s="274"/>
      <c r="F129" s="274"/>
      <c r="G129" s="19"/>
    </row>
    <row r="130" spans="1:7" s="18" customFormat="1">
      <c r="A130" s="21"/>
      <c r="B130" s="21"/>
      <c r="C130" s="20"/>
      <c r="D130" s="20"/>
      <c r="E130" s="274"/>
      <c r="F130" s="274"/>
      <c r="G130" s="19"/>
    </row>
    <row r="131" spans="1:7" s="18" customFormat="1">
      <c r="A131" s="21"/>
      <c r="B131" s="21"/>
      <c r="C131" s="20"/>
      <c r="D131" s="20"/>
      <c r="E131" s="274"/>
      <c r="F131" s="274"/>
      <c r="G131" s="19"/>
    </row>
    <row r="132" spans="1:7" s="18" customFormat="1">
      <c r="A132" s="21"/>
      <c r="B132" s="21"/>
      <c r="C132" s="20"/>
      <c r="D132" s="20"/>
      <c r="E132" s="274"/>
      <c r="F132" s="274"/>
      <c r="G132" s="19"/>
    </row>
    <row r="133" spans="1:7" s="18" customFormat="1">
      <c r="A133" s="21"/>
      <c r="B133" s="21"/>
      <c r="C133" s="20"/>
      <c r="D133" s="20"/>
      <c r="E133" s="274"/>
      <c r="F133" s="274"/>
      <c r="G133" s="19"/>
    </row>
    <row r="134" spans="1:7" s="18" customFormat="1">
      <c r="A134" s="21"/>
      <c r="B134" s="21"/>
      <c r="C134" s="20"/>
      <c r="D134" s="20"/>
      <c r="E134" s="274"/>
      <c r="F134" s="274"/>
      <c r="G134" s="19"/>
    </row>
    <row r="135" spans="1:7" s="18" customFormat="1">
      <c r="A135" s="21"/>
      <c r="B135" s="21"/>
      <c r="C135" s="20"/>
      <c r="D135" s="20"/>
      <c r="E135" s="274"/>
      <c r="F135" s="274"/>
      <c r="G135" s="19"/>
    </row>
    <row r="136" spans="1:7" s="18" customFormat="1">
      <c r="A136" s="21"/>
      <c r="B136" s="21"/>
      <c r="C136" s="20"/>
      <c r="D136" s="20"/>
      <c r="E136" s="274"/>
      <c r="F136" s="274"/>
      <c r="G136" s="19"/>
    </row>
    <row r="137" spans="1:7" s="18" customFormat="1">
      <c r="A137" s="21"/>
      <c r="B137" s="21"/>
      <c r="C137" s="20"/>
      <c r="D137" s="20"/>
      <c r="E137" s="274"/>
      <c r="F137" s="274"/>
      <c r="G137" s="19"/>
    </row>
    <row r="138" spans="1:7" s="18" customFormat="1">
      <c r="A138" s="21"/>
      <c r="B138" s="21"/>
      <c r="C138" s="20"/>
      <c r="D138" s="20"/>
      <c r="E138" s="274"/>
      <c r="F138" s="274"/>
      <c r="G138" s="19"/>
    </row>
    <row r="139" spans="1:7" s="18" customFormat="1">
      <c r="A139" s="21"/>
      <c r="B139" s="21"/>
      <c r="C139" s="21"/>
      <c r="D139" s="20"/>
      <c r="E139" s="274"/>
      <c r="F139" s="274"/>
      <c r="G139" s="19"/>
    </row>
    <row r="140" spans="1:7" s="18" customFormat="1">
      <c r="A140" s="21"/>
      <c r="B140" s="21"/>
      <c r="C140" s="21"/>
      <c r="D140" s="20"/>
      <c r="E140" s="274"/>
      <c r="F140" s="274"/>
      <c r="G140" s="19"/>
    </row>
    <row r="141" spans="1:7" s="18" customFormat="1">
      <c r="A141" s="21"/>
      <c r="B141" s="21"/>
      <c r="C141" s="21"/>
      <c r="D141" s="20"/>
      <c r="E141" s="274"/>
      <c r="F141" s="274"/>
      <c r="G141" s="19"/>
    </row>
    <row r="142" spans="1:7" s="18" customFormat="1">
      <c r="A142" s="21"/>
      <c r="B142" s="21"/>
      <c r="C142" s="21"/>
      <c r="D142" s="20"/>
      <c r="E142" s="274"/>
      <c r="F142" s="274"/>
      <c r="G142" s="19"/>
    </row>
    <row r="143" spans="1:7" s="18" customFormat="1">
      <c r="A143" s="21"/>
      <c r="B143" s="21"/>
      <c r="C143" s="21"/>
      <c r="D143" s="20"/>
      <c r="E143" s="274"/>
      <c r="F143" s="274"/>
      <c r="G143" s="19"/>
    </row>
    <row r="144" spans="1:7" s="18" customFormat="1">
      <c r="A144" s="21"/>
      <c r="B144" s="21"/>
      <c r="C144" s="21"/>
      <c r="D144" s="20"/>
      <c r="E144" s="274"/>
      <c r="F144" s="274"/>
      <c r="G144" s="19"/>
    </row>
    <row r="145" spans="1:7" s="18" customFormat="1">
      <c r="A145" s="21"/>
      <c r="B145" s="21"/>
      <c r="C145" s="21"/>
      <c r="D145" s="20"/>
      <c r="E145" s="274"/>
      <c r="F145" s="274"/>
      <c r="G145" s="19"/>
    </row>
    <row r="146" spans="1:7" s="18" customFormat="1">
      <c r="A146" s="21"/>
      <c r="B146" s="21"/>
      <c r="C146" s="21"/>
      <c r="D146" s="20"/>
      <c r="E146" s="274"/>
      <c r="F146" s="274"/>
      <c r="G146" s="19"/>
    </row>
    <row r="147" spans="1:7" s="18" customFormat="1">
      <c r="A147" s="21"/>
      <c r="B147" s="21"/>
      <c r="C147" s="21"/>
      <c r="D147" s="20"/>
      <c r="E147" s="274"/>
      <c r="F147" s="274"/>
      <c r="G147" s="19"/>
    </row>
    <row r="148" spans="1:7" s="18" customFormat="1">
      <c r="A148" s="21"/>
      <c r="B148" s="21"/>
      <c r="C148" s="21"/>
      <c r="D148" s="20"/>
      <c r="E148" s="274"/>
      <c r="F148" s="274"/>
      <c r="G148" s="19"/>
    </row>
    <row r="149" spans="1:7" s="18" customFormat="1">
      <c r="A149" s="21"/>
      <c r="B149" s="21"/>
      <c r="C149" s="21"/>
      <c r="D149" s="20"/>
      <c r="E149" s="274"/>
      <c r="F149" s="274"/>
      <c r="G149" s="19"/>
    </row>
    <row r="150" spans="1:7" s="18" customFormat="1">
      <c r="A150" s="21"/>
      <c r="B150" s="21"/>
      <c r="C150" s="21"/>
      <c r="D150" s="20"/>
      <c r="E150" s="274"/>
      <c r="F150" s="274"/>
      <c r="G150" s="19"/>
    </row>
    <row r="151" spans="1:7" s="18" customFormat="1">
      <c r="A151" s="16"/>
      <c r="B151" s="16"/>
      <c r="C151" s="16"/>
      <c r="D151" s="17"/>
      <c r="E151" s="274"/>
      <c r="F151" s="274"/>
      <c r="G151" s="19"/>
    </row>
    <row r="152" spans="1:7" s="18" customFormat="1">
      <c r="A152" s="16"/>
      <c r="B152" s="16"/>
      <c r="C152" s="16"/>
      <c r="D152" s="17"/>
      <c r="E152" s="274"/>
      <c r="F152" s="274"/>
      <c r="G152" s="19"/>
    </row>
    <row r="153" spans="1:7" s="18" customFormat="1">
      <c r="A153" s="16"/>
      <c r="B153" s="16"/>
      <c r="C153" s="16"/>
      <c r="D153" s="17"/>
      <c r="E153" s="274"/>
      <c r="F153" s="274"/>
      <c r="G153" s="19"/>
    </row>
    <row r="154" spans="1:7" s="18" customFormat="1">
      <c r="A154" s="16"/>
      <c r="B154" s="16"/>
      <c r="C154" s="16"/>
      <c r="D154" s="17"/>
      <c r="E154" s="274"/>
      <c r="F154" s="274"/>
      <c r="G154" s="19"/>
    </row>
    <row r="155" spans="1:7" s="18" customFormat="1">
      <c r="A155" s="16"/>
      <c r="B155" s="16"/>
      <c r="C155" s="16"/>
      <c r="D155" s="17"/>
      <c r="E155" s="274"/>
      <c r="F155" s="274"/>
      <c r="G155" s="19"/>
    </row>
    <row r="156" spans="1:7" s="18" customFormat="1">
      <c r="A156" s="16"/>
      <c r="B156" s="16"/>
      <c r="C156" s="16"/>
      <c r="D156" s="17"/>
      <c r="E156" s="274"/>
      <c r="F156" s="274"/>
      <c r="G156" s="19"/>
    </row>
    <row r="157" spans="1:7" s="18" customFormat="1">
      <c r="A157" s="16"/>
      <c r="B157" s="16"/>
      <c r="C157" s="16"/>
      <c r="D157" s="17"/>
      <c r="E157" s="274"/>
      <c r="F157" s="274"/>
      <c r="G157" s="19"/>
    </row>
    <row r="158" spans="1:7" s="18" customFormat="1">
      <c r="A158" s="16"/>
      <c r="B158" s="16"/>
      <c r="C158" s="16"/>
      <c r="D158" s="17"/>
      <c r="E158" s="274"/>
      <c r="F158" s="274"/>
      <c r="G158" s="19"/>
    </row>
    <row r="159" spans="1:7" s="18" customFormat="1">
      <c r="A159" s="16"/>
      <c r="B159" s="16"/>
      <c r="C159" s="16"/>
      <c r="D159" s="17"/>
      <c r="E159" s="274"/>
      <c r="F159" s="274"/>
      <c r="G159" s="19"/>
    </row>
    <row r="160" spans="1:7" s="18" customFormat="1">
      <c r="A160" s="16"/>
      <c r="B160" s="16"/>
      <c r="C160" s="16"/>
      <c r="D160" s="17"/>
      <c r="E160" s="274"/>
      <c r="F160" s="274"/>
      <c r="G160" s="19"/>
    </row>
    <row r="161" spans="1:7" s="18" customFormat="1">
      <c r="A161" s="16"/>
      <c r="B161" s="16"/>
      <c r="C161" s="16"/>
      <c r="D161" s="17"/>
      <c r="E161" s="274"/>
      <c r="F161" s="274"/>
      <c r="G161" s="19"/>
    </row>
    <row r="162" spans="1:7" s="18" customFormat="1">
      <c r="A162" s="16"/>
      <c r="B162" s="16"/>
      <c r="C162" s="16"/>
      <c r="D162" s="17"/>
      <c r="E162" s="274"/>
      <c r="F162" s="274"/>
      <c r="G162" s="19"/>
    </row>
    <row r="163" spans="1:7" s="18" customFormat="1">
      <c r="A163" s="16"/>
      <c r="B163" s="16"/>
      <c r="C163" s="16"/>
      <c r="D163" s="17"/>
      <c r="E163" s="274"/>
      <c r="F163" s="274"/>
      <c r="G163" s="19"/>
    </row>
    <row r="164" spans="1:7" s="18" customFormat="1">
      <c r="A164" s="16"/>
      <c r="B164" s="16"/>
      <c r="C164" s="16"/>
      <c r="D164" s="17"/>
      <c r="E164" s="274"/>
      <c r="F164" s="274"/>
      <c r="G164" s="19"/>
    </row>
    <row r="165" spans="1:7" s="18" customFormat="1">
      <c r="A165" s="16"/>
      <c r="B165" s="16"/>
      <c r="C165" s="16"/>
      <c r="D165" s="17"/>
      <c r="E165" s="274"/>
      <c r="F165" s="274"/>
      <c r="G165" s="19"/>
    </row>
    <row r="166" spans="1:7" s="18" customFormat="1">
      <c r="A166" s="16"/>
      <c r="B166" s="16"/>
      <c r="C166" s="16"/>
      <c r="D166" s="17"/>
      <c r="E166" s="274"/>
      <c r="F166" s="274"/>
      <c r="G166" s="19"/>
    </row>
    <row r="167" spans="1:7" s="18" customFormat="1">
      <c r="A167" s="16"/>
      <c r="B167" s="16"/>
      <c r="C167" s="16"/>
      <c r="D167" s="17"/>
      <c r="E167" s="274"/>
      <c r="F167" s="274"/>
      <c r="G167" s="19"/>
    </row>
    <row r="168" spans="1:7" s="18" customFormat="1">
      <c r="A168" s="16"/>
      <c r="B168" s="16"/>
      <c r="C168" s="16"/>
      <c r="D168" s="17"/>
      <c r="E168" s="274"/>
      <c r="F168" s="274"/>
      <c r="G168" s="19"/>
    </row>
    <row r="169" spans="1:7" s="18" customFormat="1">
      <c r="A169" s="16"/>
      <c r="B169" s="16"/>
      <c r="C169" s="16"/>
      <c r="D169" s="17"/>
      <c r="E169" s="274"/>
      <c r="F169" s="274"/>
      <c r="G169" s="19"/>
    </row>
    <row r="170" spans="1:7" s="18" customFormat="1">
      <c r="A170" s="16"/>
      <c r="B170" s="16"/>
      <c r="C170" s="16"/>
      <c r="D170" s="17"/>
      <c r="E170" s="274"/>
      <c r="F170" s="274"/>
      <c r="G170" s="19"/>
    </row>
    <row r="171" spans="1:7" s="18" customFormat="1">
      <c r="A171" s="16"/>
      <c r="B171" s="16"/>
      <c r="C171" s="16"/>
      <c r="D171" s="17"/>
      <c r="E171" s="274"/>
      <c r="F171" s="274"/>
      <c r="G171" s="19"/>
    </row>
    <row r="172" spans="1:7" s="18" customFormat="1">
      <c r="A172" s="16"/>
      <c r="B172" s="16"/>
      <c r="C172" s="16"/>
      <c r="D172" s="17"/>
      <c r="E172" s="274"/>
      <c r="F172" s="274"/>
      <c r="G172" s="19"/>
    </row>
    <row r="173" spans="1:7" s="18" customFormat="1">
      <c r="A173" s="16"/>
      <c r="B173" s="16"/>
      <c r="C173" s="16"/>
      <c r="D173" s="17"/>
      <c r="E173" s="274"/>
      <c r="F173" s="274"/>
      <c r="G173" s="19"/>
    </row>
    <row r="174" spans="1:7" s="18" customFormat="1">
      <c r="A174" s="16"/>
      <c r="B174" s="16"/>
      <c r="C174" s="16"/>
      <c r="D174" s="17"/>
      <c r="E174" s="274"/>
      <c r="F174" s="274"/>
      <c r="G174" s="19"/>
    </row>
    <row r="175" spans="1:7" s="18" customFormat="1">
      <c r="A175" s="16"/>
      <c r="B175" s="16"/>
      <c r="C175" s="16"/>
      <c r="D175" s="17"/>
      <c r="E175" s="274"/>
      <c r="F175" s="274"/>
      <c r="G175" s="19"/>
    </row>
    <row r="176" spans="1:7" s="18" customFormat="1">
      <c r="A176" s="16"/>
      <c r="B176" s="16"/>
      <c r="C176" s="16"/>
      <c r="D176" s="17"/>
      <c r="E176" s="274"/>
      <c r="F176" s="274"/>
      <c r="G176" s="19"/>
    </row>
    <row r="177" spans="1:7" s="18" customFormat="1">
      <c r="A177" s="16"/>
      <c r="B177" s="16"/>
      <c r="C177" s="16"/>
      <c r="D177" s="17"/>
      <c r="E177" s="274"/>
      <c r="F177" s="274"/>
      <c r="G177" s="19"/>
    </row>
    <row r="178" spans="1:7" s="18" customFormat="1">
      <c r="A178" s="16"/>
      <c r="B178" s="16"/>
      <c r="C178" s="16"/>
      <c r="D178" s="17"/>
      <c r="E178" s="274"/>
      <c r="F178" s="274"/>
      <c r="G178" s="19"/>
    </row>
    <row r="179" spans="1:7" s="18" customFormat="1">
      <c r="A179" s="16"/>
      <c r="B179" s="16"/>
      <c r="C179" s="16"/>
      <c r="D179" s="17"/>
      <c r="E179" s="274"/>
      <c r="F179" s="274"/>
      <c r="G179" s="19"/>
    </row>
    <row r="180" spans="1:7" s="18" customFormat="1">
      <c r="A180" s="16"/>
      <c r="B180" s="16"/>
      <c r="C180" s="16"/>
      <c r="D180" s="17"/>
      <c r="E180" s="274"/>
      <c r="F180" s="274"/>
      <c r="G180" s="19"/>
    </row>
    <row r="181" spans="1:7" s="18" customFormat="1">
      <c r="A181" s="16"/>
      <c r="B181" s="16"/>
      <c r="C181" s="16"/>
      <c r="D181" s="17"/>
      <c r="E181" s="274"/>
      <c r="F181" s="274"/>
      <c r="G181" s="19"/>
    </row>
    <row r="182" spans="1:7" s="18" customFormat="1">
      <c r="A182" s="16"/>
      <c r="B182" s="16"/>
      <c r="C182" s="16"/>
      <c r="D182" s="17"/>
      <c r="E182" s="274"/>
      <c r="F182" s="274"/>
      <c r="G182" s="19"/>
    </row>
    <row r="183" spans="1:7" s="18" customFormat="1">
      <c r="A183" s="16"/>
      <c r="B183" s="16"/>
      <c r="C183" s="16"/>
      <c r="D183" s="17"/>
      <c r="E183" s="274"/>
      <c r="F183" s="274"/>
      <c r="G183" s="19"/>
    </row>
    <row r="184" spans="1:7" s="18" customFormat="1">
      <c r="A184" s="16"/>
      <c r="B184" s="16"/>
      <c r="C184" s="16"/>
      <c r="D184" s="17"/>
      <c r="E184" s="274"/>
      <c r="F184" s="274"/>
      <c r="G184" s="19"/>
    </row>
    <row r="185" spans="1:7" s="18" customFormat="1">
      <c r="A185" s="16"/>
      <c r="B185" s="16"/>
      <c r="C185" s="16"/>
      <c r="D185" s="17"/>
      <c r="E185" s="274"/>
      <c r="F185" s="274"/>
      <c r="G185" s="19"/>
    </row>
    <row r="186" spans="1:7" s="18" customFormat="1">
      <c r="A186" s="16"/>
      <c r="B186" s="16"/>
      <c r="C186" s="16"/>
      <c r="D186" s="17"/>
      <c r="E186" s="274"/>
      <c r="F186" s="274"/>
      <c r="G186" s="19"/>
    </row>
    <row r="187" spans="1:7" s="18" customFormat="1">
      <c r="A187" s="16"/>
      <c r="B187" s="16"/>
      <c r="C187" s="16"/>
      <c r="D187" s="17"/>
      <c r="E187" s="274"/>
      <c r="F187" s="274"/>
      <c r="G187" s="19"/>
    </row>
    <row r="188" spans="1:7" s="18" customFormat="1">
      <c r="A188" s="16"/>
      <c r="B188" s="16"/>
      <c r="C188" s="16"/>
      <c r="D188" s="17"/>
      <c r="E188" s="274"/>
      <c r="F188" s="274"/>
      <c r="G188" s="19"/>
    </row>
    <row r="189" spans="1:7" s="18" customFormat="1">
      <c r="A189" s="16"/>
      <c r="B189" s="16"/>
      <c r="C189" s="16"/>
      <c r="D189" s="17"/>
      <c r="E189" s="274"/>
      <c r="F189" s="274"/>
      <c r="G189" s="19"/>
    </row>
    <row r="190" spans="1:7" s="18" customFormat="1">
      <c r="A190" s="16"/>
      <c r="B190" s="16"/>
      <c r="C190" s="16"/>
      <c r="D190" s="17"/>
      <c r="E190" s="274"/>
      <c r="F190" s="274"/>
      <c r="G190" s="19"/>
    </row>
    <row r="191" spans="1:7" s="18" customFormat="1">
      <c r="A191" s="16"/>
      <c r="B191" s="16"/>
      <c r="C191" s="16"/>
      <c r="D191" s="17"/>
      <c r="E191" s="274"/>
      <c r="F191" s="274"/>
      <c r="G191" s="19"/>
    </row>
    <row r="192" spans="1:7" s="18" customFormat="1">
      <c r="A192" s="16"/>
      <c r="B192" s="16"/>
      <c r="C192" s="16"/>
      <c r="D192" s="17"/>
      <c r="E192" s="274"/>
      <c r="F192" s="274"/>
      <c r="G192" s="19"/>
    </row>
    <row r="193" spans="1:7" s="18" customFormat="1">
      <c r="A193" s="16"/>
      <c r="B193" s="16"/>
      <c r="C193" s="16"/>
      <c r="D193" s="17"/>
      <c r="E193" s="274"/>
      <c r="F193" s="274"/>
      <c r="G193" s="19"/>
    </row>
    <row r="194" spans="1:7" s="18" customFormat="1">
      <c r="A194" s="16"/>
      <c r="B194" s="16"/>
      <c r="C194" s="16"/>
      <c r="D194" s="17"/>
      <c r="E194" s="274"/>
      <c r="F194" s="274"/>
      <c r="G194" s="19"/>
    </row>
    <row r="195" spans="1:7" s="18" customFormat="1">
      <c r="A195" s="16"/>
      <c r="B195" s="16"/>
      <c r="C195" s="16"/>
      <c r="D195" s="17"/>
      <c r="E195" s="274"/>
      <c r="F195" s="274"/>
      <c r="G195" s="19"/>
    </row>
    <row r="196" spans="1:7" s="18" customFormat="1">
      <c r="A196" s="16"/>
      <c r="B196" s="16"/>
      <c r="C196" s="16"/>
      <c r="D196" s="17"/>
      <c r="E196" s="274"/>
      <c r="F196" s="274"/>
      <c r="G196" s="19"/>
    </row>
    <row r="197" spans="1:7" s="18" customFormat="1">
      <c r="A197" s="16"/>
      <c r="B197" s="16"/>
      <c r="C197" s="16"/>
      <c r="D197" s="17"/>
      <c r="E197" s="274"/>
      <c r="F197" s="274"/>
      <c r="G197" s="19"/>
    </row>
    <row r="198" spans="1:7" s="18" customFormat="1">
      <c r="A198" s="16"/>
      <c r="B198" s="16"/>
      <c r="C198" s="16"/>
      <c r="D198" s="17"/>
      <c r="E198" s="274"/>
      <c r="F198" s="274"/>
      <c r="G198" s="19"/>
    </row>
    <row r="199" spans="1:7" s="18" customFormat="1">
      <c r="A199" s="16"/>
      <c r="B199" s="16"/>
      <c r="C199" s="16"/>
      <c r="D199" s="17"/>
      <c r="E199" s="274"/>
      <c r="F199" s="274"/>
      <c r="G199" s="19"/>
    </row>
    <row r="200" spans="1:7" s="18" customFormat="1">
      <c r="A200" s="16"/>
      <c r="B200" s="16"/>
      <c r="C200" s="16"/>
      <c r="D200" s="17"/>
      <c r="E200" s="274"/>
      <c r="F200" s="274"/>
      <c r="G200" s="19"/>
    </row>
    <row r="201" spans="1:7" s="18" customFormat="1">
      <c r="A201" s="16"/>
      <c r="B201" s="16"/>
      <c r="C201" s="16"/>
      <c r="D201" s="17"/>
      <c r="E201" s="274"/>
      <c r="F201" s="274"/>
      <c r="G201" s="19"/>
    </row>
    <row r="202" spans="1:7" s="18" customFormat="1">
      <c r="A202" s="16"/>
      <c r="B202" s="16"/>
      <c r="C202" s="16"/>
      <c r="D202" s="17"/>
      <c r="E202" s="274"/>
      <c r="F202" s="274"/>
      <c r="G202" s="19"/>
    </row>
    <row r="203" spans="1:7" s="18" customFormat="1">
      <c r="A203" s="16"/>
      <c r="B203" s="16"/>
      <c r="C203" s="16"/>
      <c r="D203" s="17"/>
      <c r="E203" s="274"/>
      <c r="F203" s="274"/>
      <c r="G203" s="19"/>
    </row>
    <row r="204" spans="1:7" s="18" customFormat="1">
      <c r="A204" s="16"/>
      <c r="B204" s="16"/>
      <c r="C204" s="16"/>
      <c r="D204" s="17"/>
      <c r="E204" s="274"/>
      <c r="F204" s="274"/>
      <c r="G204" s="19"/>
    </row>
    <row r="205" spans="1:7" s="18" customFormat="1">
      <c r="A205" s="16"/>
      <c r="B205" s="16"/>
      <c r="C205" s="16"/>
      <c r="D205" s="17"/>
      <c r="E205" s="274"/>
      <c r="F205" s="274"/>
      <c r="G205" s="19"/>
    </row>
    <row r="206" spans="1:7" s="18" customFormat="1">
      <c r="A206" s="16"/>
      <c r="B206" s="16"/>
      <c r="C206" s="16"/>
      <c r="D206" s="17"/>
      <c r="E206" s="274"/>
      <c r="F206" s="274"/>
      <c r="G206" s="19"/>
    </row>
    <row r="207" spans="1:7" s="18" customFormat="1">
      <c r="A207" s="16"/>
      <c r="B207" s="16"/>
      <c r="C207" s="16"/>
      <c r="D207" s="17"/>
      <c r="E207" s="274"/>
      <c r="F207" s="274"/>
      <c r="G207" s="19"/>
    </row>
    <row r="208" spans="1:7" s="18" customFormat="1">
      <c r="A208" s="16"/>
      <c r="B208" s="16"/>
      <c r="C208" s="16"/>
      <c r="D208" s="17"/>
      <c r="E208" s="274"/>
      <c r="F208" s="274"/>
      <c r="G208" s="19"/>
    </row>
    <row r="209" spans="1:7" s="18" customFormat="1">
      <c r="A209" s="16"/>
      <c r="B209" s="16"/>
      <c r="C209" s="16"/>
      <c r="D209" s="17"/>
      <c r="E209" s="274"/>
      <c r="F209" s="274"/>
      <c r="G209" s="19"/>
    </row>
    <row r="210" spans="1:7" s="18" customFormat="1">
      <c r="A210" s="16"/>
      <c r="B210" s="16"/>
      <c r="C210" s="16"/>
      <c r="D210" s="17"/>
      <c r="E210" s="274"/>
      <c r="F210" s="274"/>
      <c r="G210" s="19"/>
    </row>
    <row r="211" spans="1:7" s="18" customFormat="1">
      <c r="A211" s="16"/>
      <c r="B211" s="16"/>
      <c r="C211" s="16"/>
      <c r="D211" s="17"/>
      <c r="E211" s="274"/>
      <c r="F211" s="274"/>
      <c r="G211" s="19"/>
    </row>
    <row r="212" spans="1:7" s="18" customFormat="1">
      <c r="A212" s="16"/>
      <c r="B212" s="16"/>
      <c r="C212" s="16"/>
      <c r="D212" s="17"/>
      <c r="E212" s="274"/>
      <c r="F212" s="274"/>
      <c r="G212" s="19"/>
    </row>
    <row r="213" spans="1:7" s="18" customFormat="1">
      <c r="A213" s="16"/>
      <c r="B213" s="16"/>
      <c r="C213" s="16"/>
      <c r="D213" s="17"/>
      <c r="E213" s="274"/>
      <c r="F213" s="274"/>
      <c r="G213" s="19"/>
    </row>
    <row r="214" spans="1:7" s="18" customFormat="1">
      <c r="A214" s="16"/>
      <c r="B214" s="16"/>
      <c r="C214" s="16"/>
      <c r="D214" s="17"/>
      <c r="E214" s="274"/>
      <c r="F214" s="274"/>
      <c r="G214" s="19"/>
    </row>
  </sheetData>
  <mergeCells count="28">
    <mergeCell ref="H9:H10"/>
    <mergeCell ref="A56:H56"/>
    <mergeCell ref="A2:G2"/>
    <mergeCell ref="A3:G3"/>
    <mergeCell ref="C38:C46"/>
    <mergeCell ref="A4:G4"/>
    <mergeCell ref="A6:F6"/>
    <mergeCell ref="A7:F7"/>
    <mergeCell ref="B29:B37"/>
    <mergeCell ref="C29:C37"/>
    <mergeCell ref="A38:A46"/>
    <mergeCell ref="B38:B46"/>
    <mergeCell ref="A57:G57"/>
    <mergeCell ref="A9:B9"/>
    <mergeCell ref="C9:C10"/>
    <mergeCell ref="D9:D10"/>
    <mergeCell ref="E9:F9"/>
    <mergeCell ref="A11:A19"/>
    <mergeCell ref="B11:B19"/>
    <mergeCell ref="C11:C19"/>
    <mergeCell ref="C47:C55"/>
    <mergeCell ref="A47:A55"/>
    <mergeCell ref="B47:B55"/>
    <mergeCell ref="G9:G10"/>
    <mergeCell ref="A20:A28"/>
    <mergeCell ref="B20:B28"/>
    <mergeCell ref="C20:C28"/>
    <mergeCell ref="A29:A37"/>
  </mergeCells>
  <printOptions horizontalCentered="1"/>
  <pageMargins left="0.15748031496062992" right="0.15748031496062992" top="0.11811023622047245" bottom="3.937007874015748E-2" header="0.27559055118110237" footer="0.15748031496062992"/>
  <pageSetup paperSize="9" scale="70" fitToHeight="3"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dimension ref="A1:P144"/>
  <sheetViews>
    <sheetView topLeftCell="A6" zoomScaleNormal="100" zoomScaleSheetLayoutView="100" workbookViewId="0">
      <pane xSplit="6" ySplit="2" topLeftCell="J62" activePane="bottomRight" state="frozen"/>
      <selection activeCell="A6" sqref="A6"/>
      <selection pane="topRight" activeCell="G6" sqref="G6"/>
      <selection pane="bottomLeft" activeCell="A8" sqref="A8"/>
      <selection pane="bottomRight" activeCell="J64" sqref="J64:J65"/>
    </sheetView>
  </sheetViews>
  <sheetFormatPr defaultRowHeight="12"/>
  <cols>
    <col min="1" max="4" width="4.140625" style="237" customWidth="1"/>
    <col min="5" max="5" width="33.7109375" style="237" customWidth="1"/>
    <col min="6" max="6" width="41.28515625" style="237" customWidth="1"/>
    <col min="7" max="8" width="10.85546875" style="120" customWidth="1"/>
    <col min="9" max="9" width="40.140625" style="237" customWidth="1"/>
    <col min="10" max="10" width="41.140625" style="237" customWidth="1"/>
    <col min="11" max="11" width="32" style="237" customWidth="1"/>
    <col min="12" max="12" width="6.28515625" style="237" hidden="1" customWidth="1"/>
    <col min="13" max="13" width="8.42578125" style="237" hidden="1" customWidth="1"/>
    <col min="14" max="16384" width="9.140625" style="237"/>
  </cols>
  <sheetData>
    <row r="1" spans="1:14">
      <c r="K1" s="121" t="s">
        <v>275</v>
      </c>
    </row>
    <row r="3" spans="1:14" s="81" customFormat="1" ht="12.75">
      <c r="A3" s="452" t="s">
        <v>276</v>
      </c>
      <c r="B3" s="452"/>
      <c r="C3" s="452"/>
      <c r="D3" s="452"/>
      <c r="E3" s="452"/>
      <c r="F3" s="452"/>
      <c r="G3" s="452"/>
      <c r="H3" s="452"/>
      <c r="I3" s="452"/>
      <c r="J3" s="452"/>
      <c r="K3" s="452"/>
      <c r="L3" s="305"/>
      <c r="M3" s="305"/>
      <c r="N3" s="305"/>
    </row>
    <row r="4" spans="1:14" ht="24.75" customHeight="1">
      <c r="A4" s="451" t="s">
        <v>689</v>
      </c>
      <c r="B4" s="451"/>
      <c r="C4" s="451"/>
      <c r="D4" s="451"/>
      <c r="E4" s="451"/>
      <c r="F4" s="451"/>
      <c r="G4" s="451"/>
      <c r="H4" s="451"/>
      <c r="I4" s="451"/>
      <c r="J4" s="451"/>
      <c r="K4" s="451"/>
      <c r="L4" s="1"/>
    </row>
    <row r="5" spans="1:14" ht="24" customHeight="1">
      <c r="A5" s="458" t="s">
        <v>292</v>
      </c>
      <c r="B5" s="458"/>
      <c r="C5" s="458"/>
      <c r="D5" s="458"/>
      <c r="E5" s="458"/>
      <c r="F5" s="458"/>
      <c r="G5" s="458"/>
      <c r="H5" s="458"/>
      <c r="I5" s="458"/>
      <c r="J5" s="1"/>
      <c r="K5" s="1"/>
      <c r="L5" s="1"/>
    </row>
    <row r="6" spans="1:14" s="315" customFormat="1" ht="36" customHeight="1">
      <c r="A6" s="455" t="s">
        <v>0</v>
      </c>
      <c r="B6" s="455"/>
      <c r="C6" s="455"/>
      <c r="D6" s="455"/>
      <c r="E6" s="455" t="s">
        <v>143</v>
      </c>
      <c r="F6" s="455" t="s">
        <v>706</v>
      </c>
      <c r="G6" s="340" t="s">
        <v>707</v>
      </c>
      <c r="H6" s="459" t="s">
        <v>708</v>
      </c>
      <c r="I6" s="456" t="s">
        <v>278</v>
      </c>
      <c r="J6" s="435" t="s">
        <v>279</v>
      </c>
      <c r="K6" s="437" t="s">
        <v>280</v>
      </c>
    </row>
    <row r="7" spans="1:14" s="315" customFormat="1">
      <c r="A7" s="336" t="s">
        <v>2</v>
      </c>
      <c r="B7" s="336" t="s">
        <v>3</v>
      </c>
      <c r="C7" s="336" t="s">
        <v>4</v>
      </c>
      <c r="D7" s="336" t="s">
        <v>5</v>
      </c>
      <c r="E7" s="455"/>
      <c r="F7" s="455"/>
      <c r="G7" s="341"/>
      <c r="H7" s="460"/>
      <c r="I7" s="457"/>
      <c r="J7" s="436"/>
      <c r="K7" s="437"/>
    </row>
    <row r="8" spans="1:14" ht="15" customHeight="1">
      <c r="A8" s="422">
        <v>30</v>
      </c>
      <c r="B8" s="422"/>
      <c r="C8" s="422"/>
      <c r="D8" s="422"/>
      <c r="E8" s="422" t="s">
        <v>11</v>
      </c>
      <c r="G8" s="401"/>
      <c r="H8" s="448"/>
      <c r="I8" s="422"/>
      <c r="J8" s="422"/>
      <c r="K8" s="422"/>
    </row>
    <row r="9" spans="1:14" ht="124.5" customHeight="1">
      <c r="A9" s="423"/>
      <c r="B9" s="423"/>
      <c r="C9" s="423"/>
      <c r="D9" s="423"/>
      <c r="E9" s="423"/>
      <c r="F9" s="412" t="s">
        <v>688</v>
      </c>
      <c r="G9" s="453"/>
      <c r="H9" s="454"/>
      <c r="I9" s="423"/>
      <c r="J9" s="423"/>
      <c r="K9" s="423"/>
    </row>
    <row r="10" spans="1:14" ht="119.25" customHeight="1">
      <c r="A10" s="423"/>
      <c r="B10" s="423"/>
      <c r="C10" s="423"/>
      <c r="D10" s="423"/>
      <c r="E10" s="423"/>
      <c r="F10" s="413"/>
      <c r="G10" s="453"/>
      <c r="H10" s="454"/>
      <c r="I10" s="423"/>
      <c r="J10" s="423"/>
      <c r="K10" s="423"/>
    </row>
    <row r="11" spans="1:14">
      <c r="A11" s="423"/>
      <c r="B11" s="423"/>
      <c r="C11" s="423"/>
      <c r="D11" s="423"/>
      <c r="E11" s="423"/>
      <c r="F11" s="412" t="s">
        <v>547</v>
      </c>
      <c r="G11" s="453"/>
      <c r="H11" s="454"/>
      <c r="I11" s="423"/>
      <c r="J11" s="423"/>
      <c r="K11" s="423"/>
    </row>
    <row r="12" spans="1:14">
      <c r="A12" s="423"/>
      <c r="B12" s="423"/>
      <c r="C12" s="423"/>
      <c r="D12" s="423"/>
      <c r="E12" s="423"/>
      <c r="F12" s="413"/>
      <c r="G12" s="453"/>
      <c r="H12" s="454"/>
      <c r="I12" s="423"/>
      <c r="J12" s="423"/>
      <c r="K12" s="423"/>
    </row>
    <row r="13" spans="1:14" ht="75" customHeight="1">
      <c r="A13" s="423"/>
      <c r="B13" s="423"/>
      <c r="C13" s="423"/>
      <c r="D13" s="423"/>
      <c r="E13" s="423"/>
      <c r="F13" s="326" t="s">
        <v>548</v>
      </c>
      <c r="G13" s="453"/>
      <c r="H13" s="454"/>
      <c r="I13" s="423"/>
      <c r="J13" s="423"/>
      <c r="K13" s="423"/>
    </row>
    <row r="14" spans="1:14" ht="48">
      <c r="A14" s="423"/>
      <c r="B14" s="423"/>
      <c r="C14" s="423"/>
      <c r="D14" s="423"/>
      <c r="E14" s="423"/>
      <c r="F14" s="326" t="s">
        <v>549</v>
      </c>
      <c r="G14" s="453"/>
      <c r="H14" s="454"/>
      <c r="I14" s="423"/>
      <c r="J14" s="423"/>
      <c r="K14" s="423"/>
    </row>
    <row r="15" spans="1:14" ht="36">
      <c r="A15" s="424"/>
      <c r="B15" s="424"/>
      <c r="C15" s="424"/>
      <c r="D15" s="424"/>
      <c r="E15" s="424"/>
      <c r="F15" s="240" t="s">
        <v>465</v>
      </c>
      <c r="G15" s="449"/>
      <c r="H15" s="450"/>
      <c r="I15" s="424"/>
      <c r="J15" s="424"/>
      <c r="K15" s="424"/>
    </row>
    <row r="16" spans="1:14">
      <c r="A16" s="444" t="s">
        <v>12</v>
      </c>
      <c r="B16" s="444" t="s">
        <v>13</v>
      </c>
      <c r="C16" s="444"/>
      <c r="D16" s="444"/>
      <c r="E16" s="412" t="s">
        <v>14</v>
      </c>
      <c r="F16" s="412" t="s">
        <v>550</v>
      </c>
      <c r="G16" s="401"/>
      <c r="H16" s="402"/>
      <c r="I16" s="422"/>
      <c r="J16" s="422"/>
      <c r="K16" s="422"/>
    </row>
    <row r="17" spans="1:12">
      <c r="A17" s="446"/>
      <c r="B17" s="446"/>
      <c r="C17" s="446"/>
      <c r="D17" s="446"/>
      <c r="E17" s="414"/>
      <c r="F17" s="414"/>
      <c r="G17" s="403"/>
      <c r="H17" s="404"/>
      <c r="I17" s="423"/>
      <c r="J17" s="423"/>
      <c r="K17" s="423"/>
    </row>
    <row r="18" spans="1:12" ht="136.5" customHeight="1">
      <c r="A18" s="445"/>
      <c r="B18" s="445"/>
      <c r="C18" s="445"/>
      <c r="D18" s="445"/>
      <c r="E18" s="413"/>
      <c r="F18" s="413"/>
      <c r="G18" s="405"/>
      <c r="H18" s="406"/>
      <c r="I18" s="424"/>
      <c r="J18" s="424"/>
      <c r="K18" s="424"/>
    </row>
    <row r="19" spans="1:12" ht="409.5" customHeight="1">
      <c r="A19" s="12" t="s">
        <v>12</v>
      </c>
      <c r="B19" s="12" t="s">
        <v>13</v>
      </c>
      <c r="C19" s="12" t="s">
        <v>18</v>
      </c>
      <c r="D19" s="12"/>
      <c r="E19" s="328" t="s">
        <v>19</v>
      </c>
      <c r="F19" s="328" t="s">
        <v>551</v>
      </c>
      <c r="G19" s="399" t="s">
        <v>709</v>
      </c>
      <c r="H19" s="400"/>
      <c r="I19" s="328" t="s">
        <v>611</v>
      </c>
      <c r="J19" s="328" t="s">
        <v>612</v>
      </c>
      <c r="K19" s="328"/>
      <c r="L19" s="237" t="s">
        <v>308</v>
      </c>
    </row>
    <row r="20" spans="1:12" ht="36">
      <c r="A20" s="12" t="s">
        <v>12</v>
      </c>
      <c r="B20" s="12" t="s">
        <v>13</v>
      </c>
      <c r="C20" s="12" t="s">
        <v>18</v>
      </c>
      <c r="D20" s="12" t="s">
        <v>18</v>
      </c>
      <c r="E20" s="328" t="s">
        <v>20</v>
      </c>
      <c r="F20" s="328" t="s">
        <v>386</v>
      </c>
      <c r="G20" s="397" t="s">
        <v>709</v>
      </c>
      <c r="H20" s="398"/>
      <c r="I20" s="328" t="s">
        <v>433</v>
      </c>
      <c r="J20" s="328" t="s">
        <v>537</v>
      </c>
      <c r="K20" s="328" t="s">
        <v>613</v>
      </c>
      <c r="L20" s="237" t="s">
        <v>308</v>
      </c>
    </row>
    <row r="21" spans="1:12" ht="36">
      <c r="A21" s="12" t="s">
        <v>12</v>
      </c>
      <c r="B21" s="12" t="s">
        <v>13</v>
      </c>
      <c r="C21" s="12" t="s">
        <v>18</v>
      </c>
      <c r="D21" s="12" t="s">
        <v>16</v>
      </c>
      <c r="E21" s="328" t="s">
        <v>23</v>
      </c>
      <c r="F21" s="328" t="s">
        <v>386</v>
      </c>
      <c r="G21" s="397" t="s">
        <v>709</v>
      </c>
      <c r="H21" s="398"/>
      <c r="I21" s="328" t="s">
        <v>434</v>
      </c>
      <c r="J21" s="328" t="s">
        <v>538</v>
      </c>
      <c r="K21" s="328" t="s">
        <v>614</v>
      </c>
      <c r="L21" s="237" t="s">
        <v>308</v>
      </c>
    </row>
    <row r="22" spans="1:12" ht="67.5" customHeight="1">
      <c r="A22" s="12" t="s">
        <v>12</v>
      </c>
      <c r="B22" s="12" t="s">
        <v>13</v>
      </c>
      <c r="C22" s="12" t="s">
        <v>18</v>
      </c>
      <c r="D22" s="12" t="s">
        <v>21</v>
      </c>
      <c r="E22" s="328" t="s">
        <v>25</v>
      </c>
      <c r="F22" s="328" t="s">
        <v>386</v>
      </c>
      <c r="G22" s="399" t="s">
        <v>709</v>
      </c>
      <c r="H22" s="400"/>
      <c r="I22" s="328" t="s">
        <v>435</v>
      </c>
      <c r="J22" s="328" t="s">
        <v>539</v>
      </c>
      <c r="K22" s="328"/>
      <c r="L22" s="237" t="s">
        <v>308</v>
      </c>
    </row>
    <row r="23" spans="1:12" ht="64.5" customHeight="1">
      <c r="A23" s="12" t="s">
        <v>12</v>
      </c>
      <c r="B23" s="12" t="s">
        <v>13</v>
      </c>
      <c r="C23" s="12" t="s">
        <v>18</v>
      </c>
      <c r="D23" s="12" t="s">
        <v>28</v>
      </c>
      <c r="E23" s="328" t="s">
        <v>29</v>
      </c>
      <c r="F23" s="328" t="s">
        <v>552</v>
      </c>
      <c r="G23" s="399" t="s">
        <v>709</v>
      </c>
      <c r="H23" s="400"/>
      <c r="I23" s="328" t="s">
        <v>553</v>
      </c>
      <c r="J23" s="328" t="s">
        <v>540</v>
      </c>
      <c r="K23" s="328" t="s">
        <v>541</v>
      </c>
      <c r="L23" s="237" t="s">
        <v>308</v>
      </c>
    </row>
    <row r="24" spans="1:12" ht="91.5" customHeight="1">
      <c r="A24" s="12" t="s">
        <v>12</v>
      </c>
      <c r="B24" s="12" t="s">
        <v>13</v>
      </c>
      <c r="C24" s="12" t="s">
        <v>18</v>
      </c>
      <c r="D24" s="12" t="s">
        <v>31</v>
      </c>
      <c r="E24" s="328" t="s">
        <v>32</v>
      </c>
      <c r="F24" s="328" t="s">
        <v>552</v>
      </c>
      <c r="G24" s="399" t="s">
        <v>709</v>
      </c>
      <c r="H24" s="400"/>
      <c r="I24" s="328" t="s">
        <v>436</v>
      </c>
      <c r="J24" s="328" t="s">
        <v>542</v>
      </c>
      <c r="K24" s="328" t="s">
        <v>543</v>
      </c>
      <c r="L24" s="237" t="s">
        <v>308</v>
      </c>
    </row>
    <row r="25" spans="1:12" ht="102.75" customHeight="1">
      <c r="A25" s="12" t="s">
        <v>12</v>
      </c>
      <c r="B25" s="12" t="s">
        <v>13</v>
      </c>
      <c r="C25" s="12" t="s">
        <v>18</v>
      </c>
      <c r="D25" s="12" t="s">
        <v>34</v>
      </c>
      <c r="E25" s="328" t="s">
        <v>35</v>
      </c>
      <c r="F25" s="328" t="s">
        <v>552</v>
      </c>
      <c r="G25" s="399" t="s">
        <v>709</v>
      </c>
      <c r="H25" s="400"/>
      <c r="I25" s="328" t="s">
        <v>437</v>
      </c>
      <c r="J25" s="328" t="s">
        <v>544</v>
      </c>
      <c r="K25" s="328" t="s">
        <v>545</v>
      </c>
      <c r="L25" s="237" t="s">
        <v>308</v>
      </c>
    </row>
    <row r="26" spans="1:12" ht="51" customHeight="1">
      <c r="A26" s="12" t="s">
        <v>12</v>
      </c>
      <c r="B26" s="12" t="s">
        <v>13</v>
      </c>
      <c r="C26" s="12" t="s">
        <v>18</v>
      </c>
      <c r="D26" s="12" t="s">
        <v>37</v>
      </c>
      <c r="E26" s="328" t="s">
        <v>38</v>
      </c>
      <c r="F26" s="328" t="s">
        <v>386</v>
      </c>
      <c r="G26" s="399" t="s">
        <v>709</v>
      </c>
      <c r="H26" s="400"/>
      <c r="I26" s="328" t="s">
        <v>294</v>
      </c>
      <c r="J26" s="328" t="s">
        <v>546</v>
      </c>
      <c r="K26" s="328"/>
      <c r="L26" s="237" t="s">
        <v>308</v>
      </c>
    </row>
    <row r="27" spans="1:12" ht="70.5" customHeight="1">
      <c r="A27" s="12" t="s">
        <v>12</v>
      </c>
      <c r="B27" s="12" t="s">
        <v>13</v>
      </c>
      <c r="C27" s="12" t="s">
        <v>18</v>
      </c>
      <c r="D27" s="12" t="s">
        <v>40</v>
      </c>
      <c r="E27" s="328" t="s">
        <v>41</v>
      </c>
      <c r="F27" s="328" t="s">
        <v>552</v>
      </c>
      <c r="G27" s="399" t="s">
        <v>709</v>
      </c>
      <c r="H27" s="400"/>
      <c r="I27" s="328" t="s">
        <v>615</v>
      </c>
      <c r="J27" s="328" t="s">
        <v>616</v>
      </c>
      <c r="K27" s="328"/>
      <c r="L27" s="237" t="s">
        <v>308</v>
      </c>
    </row>
    <row r="28" spans="1:12" ht="72">
      <c r="A28" s="12" t="s">
        <v>12</v>
      </c>
      <c r="B28" s="12" t="s">
        <v>13</v>
      </c>
      <c r="C28" s="12" t="s">
        <v>18</v>
      </c>
      <c r="D28" s="12" t="s">
        <v>43</v>
      </c>
      <c r="E28" s="328" t="s">
        <v>313</v>
      </c>
      <c r="F28" s="328" t="s">
        <v>552</v>
      </c>
      <c r="G28" s="399" t="s">
        <v>709</v>
      </c>
      <c r="H28" s="400"/>
      <c r="I28" s="328" t="s">
        <v>295</v>
      </c>
      <c r="J28" s="328" t="s">
        <v>617</v>
      </c>
      <c r="K28" s="328" t="s">
        <v>618</v>
      </c>
      <c r="L28" s="237" t="s">
        <v>308</v>
      </c>
    </row>
    <row r="29" spans="1:12" ht="78" customHeight="1">
      <c r="A29" s="12" t="s">
        <v>12</v>
      </c>
      <c r="B29" s="12" t="s">
        <v>13</v>
      </c>
      <c r="C29" s="12" t="s">
        <v>18</v>
      </c>
      <c r="D29" s="12" t="s">
        <v>45</v>
      </c>
      <c r="E29" s="328" t="s">
        <v>46</v>
      </c>
      <c r="F29" s="328" t="s">
        <v>386</v>
      </c>
      <c r="G29" s="399" t="s">
        <v>709</v>
      </c>
      <c r="H29" s="400"/>
      <c r="I29" s="328" t="s">
        <v>438</v>
      </c>
      <c r="J29" s="328" t="s">
        <v>619</v>
      </c>
      <c r="K29" s="328"/>
      <c r="L29" s="237" t="s">
        <v>308</v>
      </c>
    </row>
    <row r="30" spans="1:12" ht="36">
      <c r="A30" s="12" t="s">
        <v>12</v>
      </c>
      <c r="B30" s="12" t="s">
        <v>13</v>
      </c>
      <c r="C30" s="12" t="s">
        <v>18</v>
      </c>
      <c r="D30" s="12" t="s">
        <v>48</v>
      </c>
      <c r="E30" s="328" t="s">
        <v>49</v>
      </c>
      <c r="F30" s="328" t="s">
        <v>386</v>
      </c>
      <c r="G30" s="399" t="s">
        <v>709</v>
      </c>
      <c r="H30" s="400"/>
      <c r="I30" s="328" t="s">
        <v>439</v>
      </c>
      <c r="J30" s="328" t="s">
        <v>620</v>
      </c>
      <c r="K30" s="328"/>
      <c r="L30" s="237" t="s">
        <v>308</v>
      </c>
    </row>
    <row r="31" spans="1:12" ht="60">
      <c r="A31" s="12" t="s">
        <v>12</v>
      </c>
      <c r="B31" s="12" t="s">
        <v>13</v>
      </c>
      <c r="C31" s="12" t="s">
        <v>18</v>
      </c>
      <c r="D31" s="12" t="s">
        <v>51</v>
      </c>
      <c r="E31" s="328" t="s">
        <v>52</v>
      </c>
      <c r="F31" s="328" t="s">
        <v>386</v>
      </c>
      <c r="G31" s="399" t="s">
        <v>709</v>
      </c>
      <c r="H31" s="400"/>
      <c r="I31" s="328" t="s">
        <v>296</v>
      </c>
      <c r="J31" s="328" t="s">
        <v>621</v>
      </c>
      <c r="K31" s="328"/>
      <c r="L31" s="237" t="s">
        <v>308</v>
      </c>
    </row>
    <row r="32" spans="1:12" ht="44.25" customHeight="1">
      <c r="A32" s="12" t="s">
        <v>12</v>
      </c>
      <c r="B32" s="12" t="s">
        <v>13</v>
      </c>
      <c r="C32" s="12" t="s">
        <v>18</v>
      </c>
      <c r="D32" s="12" t="s">
        <v>54</v>
      </c>
      <c r="E32" s="328" t="s">
        <v>55</v>
      </c>
      <c r="F32" s="328" t="s">
        <v>386</v>
      </c>
      <c r="G32" s="399" t="s">
        <v>709</v>
      </c>
      <c r="H32" s="400"/>
      <c r="I32" s="328" t="s">
        <v>416</v>
      </c>
      <c r="J32" s="328" t="s">
        <v>622</v>
      </c>
      <c r="K32" s="328"/>
      <c r="L32" s="237" t="s">
        <v>308</v>
      </c>
    </row>
    <row r="33" spans="1:12" ht="140.25" customHeight="1">
      <c r="A33" s="12" t="s">
        <v>12</v>
      </c>
      <c r="B33" s="12" t="s">
        <v>13</v>
      </c>
      <c r="C33" s="12" t="s">
        <v>18</v>
      </c>
      <c r="D33" s="12" t="s">
        <v>57</v>
      </c>
      <c r="E33" s="328" t="s">
        <v>58</v>
      </c>
      <c r="F33" s="328" t="s">
        <v>552</v>
      </c>
      <c r="G33" s="399" t="s">
        <v>709</v>
      </c>
      <c r="H33" s="400"/>
      <c r="I33" s="328" t="s">
        <v>554</v>
      </c>
      <c r="J33" s="328" t="s">
        <v>623</v>
      </c>
      <c r="K33" s="328"/>
      <c r="L33" s="237" t="s">
        <v>308</v>
      </c>
    </row>
    <row r="34" spans="1:12" ht="106.5" customHeight="1">
      <c r="A34" s="12" t="s">
        <v>12</v>
      </c>
      <c r="B34" s="12" t="s">
        <v>13</v>
      </c>
      <c r="C34" s="12" t="s">
        <v>18</v>
      </c>
      <c r="D34" s="12" t="s">
        <v>60</v>
      </c>
      <c r="E34" s="328" t="s">
        <v>151</v>
      </c>
      <c r="F34" s="328" t="s">
        <v>386</v>
      </c>
      <c r="G34" s="399" t="s">
        <v>709</v>
      </c>
      <c r="H34" s="400"/>
      <c r="I34" s="328" t="s">
        <v>440</v>
      </c>
      <c r="J34" s="328" t="s">
        <v>624</v>
      </c>
      <c r="K34" s="328"/>
      <c r="L34" s="237" t="s">
        <v>308</v>
      </c>
    </row>
    <row r="35" spans="1:12" ht="67.5" customHeight="1">
      <c r="A35" s="12" t="s">
        <v>12</v>
      </c>
      <c r="B35" s="12" t="s">
        <v>13</v>
      </c>
      <c r="C35" s="12" t="s">
        <v>18</v>
      </c>
      <c r="D35" s="12" t="s">
        <v>62</v>
      </c>
      <c r="E35" s="328" t="s">
        <v>63</v>
      </c>
      <c r="F35" s="328" t="s">
        <v>386</v>
      </c>
      <c r="G35" s="399" t="s">
        <v>709</v>
      </c>
      <c r="H35" s="400"/>
      <c r="I35" s="328" t="s">
        <v>417</v>
      </c>
      <c r="J35" s="328" t="s">
        <v>625</v>
      </c>
      <c r="K35" s="328"/>
      <c r="L35" s="237" t="s">
        <v>308</v>
      </c>
    </row>
    <row r="36" spans="1:12" ht="62.25" customHeight="1">
      <c r="A36" s="12" t="s">
        <v>12</v>
      </c>
      <c r="B36" s="12" t="s">
        <v>13</v>
      </c>
      <c r="C36" s="12" t="s">
        <v>18</v>
      </c>
      <c r="D36" s="12" t="s">
        <v>65</v>
      </c>
      <c r="E36" s="328" t="s">
        <v>66</v>
      </c>
      <c r="F36" s="328" t="s">
        <v>386</v>
      </c>
      <c r="G36" s="399" t="s">
        <v>709</v>
      </c>
      <c r="H36" s="400"/>
      <c r="I36" s="328" t="s">
        <v>555</v>
      </c>
      <c r="J36" s="328" t="s">
        <v>626</v>
      </c>
      <c r="K36" s="328"/>
      <c r="L36" s="237" t="s">
        <v>308</v>
      </c>
    </row>
    <row r="37" spans="1:12" ht="48">
      <c r="A37" s="12" t="s">
        <v>12</v>
      </c>
      <c r="B37" s="12" t="s">
        <v>13</v>
      </c>
      <c r="C37" s="12" t="s">
        <v>18</v>
      </c>
      <c r="D37" s="12" t="s">
        <v>68</v>
      </c>
      <c r="E37" s="328" t="s">
        <v>69</v>
      </c>
      <c r="F37" s="328" t="s">
        <v>552</v>
      </c>
      <c r="G37" s="399" t="s">
        <v>709</v>
      </c>
      <c r="H37" s="400"/>
      <c r="I37" s="328" t="s">
        <v>441</v>
      </c>
      <c r="J37" s="328" t="s">
        <v>627</v>
      </c>
      <c r="K37" s="328"/>
      <c r="L37" s="237" t="s">
        <v>307</v>
      </c>
    </row>
    <row r="38" spans="1:12" ht="138.75" customHeight="1">
      <c r="A38" s="334" t="s">
        <v>12</v>
      </c>
      <c r="B38" s="334" t="s">
        <v>13</v>
      </c>
      <c r="C38" s="334" t="s">
        <v>18</v>
      </c>
      <c r="D38" s="334" t="s">
        <v>71</v>
      </c>
      <c r="E38" s="326" t="s">
        <v>418</v>
      </c>
      <c r="F38" s="328" t="s">
        <v>552</v>
      </c>
      <c r="G38" s="399" t="s">
        <v>709</v>
      </c>
      <c r="H38" s="400"/>
      <c r="I38" s="332" t="s">
        <v>556</v>
      </c>
      <c r="J38" s="332" t="s">
        <v>628</v>
      </c>
      <c r="K38" s="332" t="s">
        <v>629</v>
      </c>
      <c r="L38" s="237" t="s">
        <v>308</v>
      </c>
    </row>
    <row r="39" spans="1:12" ht="312" customHeight="1">
      <c r="A39" s="334" t="s">
        <v>12</v>
      </c>
      <c r="B39" s="334" t="s">
        <v>13</v>
      </c>
      <c r="C39" s="334" t="s">
        <v>18</v>
      </c>
      <c r="D39" s="334" t="s">
        <v>315</v>
      </c>
      <c r="E39" s="86" t="s">
        <v>316</v>
      </c>
      <c r="F39" s="328" t="s">
        <v>552</v>
      </c>
      <c r="G39" s="399" t="s">
        <v>709</v>
      </c>
      <c r="H39" s="400"/>
      <c r="I39" s="322" t="s">
        <v>724</v>
      </c>
      <c r="J39" s="322" t="s">
        <v>725</v>
      </c>
      <c r="K39" s="322"/>
      <c r="L39" s="237" t="s">
        <v>308</v>
      </c>
    </row>
    <row r="40" spans="1:12" ht="49.5" customHeight="1">
      <c r="A40" s="12" t="s">
        <v>12</v>
      </c>
      <c r="B40" s="12" t="s">
        <v>13</v>
      </c>
      <c r="C40" s="12" t="s">
        <v>21</v>
      </c>
      <c r="D40" s="12"/>
      <c r="E40" s="328" t="s">
        <v>73</v>
      </c>
      <c r="F40" s="412" t="s">
        <v>557</v>
      </c>
      <c r="G40" s="399" t="s">
        <v>709</v>
      </c>
      <c r="H40" s="400"/>
      <c r="I40" s="328"/>
      <c r="J40" s="328"/>
      <c r="K40" s="328"/>
      <c r="L40" s="237" t="s">
        <v>308</v>
      </c>
    </row>
    <row r="41" spans="1:12" ht="156.75" customHeight="1">
      <c r="A41" s="12" t="s">
        <v>12</v>
      </c>
      <c r="B41" s="12" t="s">
        <v>13</v>
      </c>
      <c r="C41" s="12" t="s">
        <v>21</v>
      </c>
      <c r="D41" s="12" t="s">
        <v>18</v>
      </c>
      <c r="E41" s="14" t="s">
        <v>170</v>
      </c>
      <c r="F41" s="413"/>
      <c r="G41" s="399" t="s">
        <v>709</v>
      </c>
      <c r="H41" s="400"/>
      <c r="I41" s="328" t="s">
        <v>558</v>
      </c>
      <c r="J41" s="328" t="s">
        <v>630</v>
      </c>
      <c r="K41" s="328" t="s">
        <v>631</v>
      </c>
      <c r="L41" s="237" t="s">
        <v>308</v>
      </c>
    </row>
    <row r="42" spans="1:12" ht="53.25" customHeight="1">
      <c r="A42" s="12" t="s">
        <v>12</v>
      </c>
      <c r="B42" s="12" t="s">
        <v>13</v>
      </c>
      <c r="C42" s="12" t="s">
        <v>34</v>
      </c>
      <c r="D42" s="12"/>
      <c r="E42" s="326" t="s">
        <v>141</v>
      </c>
      <c r="F42" s="328" t="s">
        <v>559</v>
      </c>
      <c r="G42" s="399" t="s">
        <v>709</v>
      </c>
      <c r="H42" s="400"/>
      <c r="I42" s="328" t="s">
        <v>281</v>
      </c>
      <c r="J42" s="328" t="s">
        <v>632</v>
      </c>
      <c r="K42" s="328"/>
      <c r="L42" s="237" t="s">
        <v>308</v>
      </c>
    </row>
    <row r="43" spans="1:12" ht="60.75" customHeight="1">
      <c r="A43" s="12" t="s">
        <v>12</v>
      </c>
      <c r="B43" s="12" t="s">
        <v>13</v>
      </c>
      <c r="C43" s="12" t="s">
        <v>34</v>
      </c>
      <c r="D43" s="12" t="s">
        <v>40</v>
      </c>
      <c r="E43" s="326" t="s">
        <v>157</v>
      </c>
      <c r="F43" s="328" t="s">
        <v>559</v>
      </c>
      <c r="G43" s="399" t="s">
        <v>709</v>
      </c>
      <c r="H43" s="400"/>
      <c r="I43" s="326" t="s">
        <v>297</v>
      </c>
      <c r="J43" s="326" t="s">
        <v>297</v>
      </c>
      <c r="K43" s="326"/>
      <c r="L43" s="237" t="s">
        <v>308</v>
      </c>
    </row>
    <row r="44" spans="1:12" ht="36">
      <c r="A44" s="87" t="s">
        <v>12</v>
      </c>
      <c r="B44" s="87" t="s">
        <v>77</v>
      </c>
      <c r="C44" s="87"/>
      <c r="D44" s="87"/>
      <c r="E44" s="9" t="s">
        <v>146</v>
      </c>
      <c r="G44" s="401" t="s">
        <v>709</v>
      </c>
      <c r="H44" s="402"/>
      <c r="I44" s="422"/>
      <c r="J44" s="422"/>
      <c r="K44" s="422"/>
    </row>
    <row r="45" spans="1:12">
      <c r="A45" s="4"/>
      <c r="B45" s="4"/>
      <c r="C45" s="4"/>
      <c r="D45" s="4"/>
      <c r="E45" s="5"/>
      <c r="F45" s="412" t="s">
        <v>560</v>
      </c>
      <c r="G45" s="403"/>
      <c r="H45" s="404"/>
      <c r="I45" s="423"/>
      <c r="J45" s="423"/>
      <c r="K45" s="423"/>
    </row>
    <row r="46" spans="1:12" ht="201.75" customHeight="1">
      <c r="A46" s="4"/>
      <c r="B46" s="4"/>
      <c r="C46" s="4"/>
      <c r="D46" s="4"/>
      <c r="E46" s="5"/>
      <c r="F46" s="413"/>
      <c r="G46" s="403"/>
      <c r="H46" s="404"/>
      <c r="I46" s="423"/>
      <c r="J46" s="423"/>
      <c r="K46" s="423"/>
    </row>
    <row r="47" spans="1:12">
      <c r="A47" s="4"/>
      <c r="B47" s="4"/>
      <c r="C47" s="4"/>
      <c r="D47" s="4"/>
      <c r="E47" s="5"/>
      <c r="F47" s="414" t="s">
        <v>561</v>
      </c>
      <c r="G47" s="403"/>
      <c r="H47" s="404"/>
      <c r="I47" s="423"/>
      <c r="J47" s="423"/>
      <c r="K47" s="423"/>
    </row>
    <row r="48" spans="1:12">
      <c r="A48" s="4"/>
      <c r="B48" s="4"/>
      <c r="C48" s="4"/>
      <c r="D48" s="4"/>
      <c r="E48" s="5"/>
      <c r="F48" s="413"/>
      <c r="G48" s="403"/>
      <c r="H48" s="404"/>
      <c r="I48" s="423"/>
      <c r="J48" s="423"/>
      <c r="K48" s="423"/>
    </row>
    <row r="49" spans="1:13" ht="84">
      <c r="A49" s="4"/>
      <c r="B49" s="4"/>
      <c r="C49" s="4"/>
      <c r="D49" s="4"/>
      <c r="E49" s="5"/>
      <c r="F49" s="326" t="s">
        <v>548</v>
      </c>
      <c r="G49" s="403"/>
      <c r="H49" s="404"/>
      <c r="I49" s="423"/>
      <c r="J49" s="423"/>
      <c r="K49" s="423"/>
    </row>
    <row r="50" spans="1:13" ht="48">
      <c r="A50" s="4"/>
      <c r="B50" s="4"/>
      <c r="C50" s="4"/>
      <c r="D50" s="4"/>
      <c r="E50" s="5"/>
      <c r="F50" s="328" t="s">
        <v>476</v>
      </c>
      <c r="G50" s="403"/>
      <c r="H50" s="404"/>
      <c r="I50" s="423"/>
      <c r="J50" s="423"/>
      <c r="K50" s="423"/>
    </row>
    <row r="51" spans="1:13" ht="36">
      <c r="A51" s="88"/>
      <c r="B51" s="88"/>
      <c r="C51" s="88"/>
      <c r="D51" s="88"/>
      <c r="E51" s="6"/>
      <c r="F51" s="240" t="s">
        <v>465</v>
      </c>
      <c r="G51" s="405"/>
      <c r="H51" s="406"/>
      <c r="I51" s="424"/>
      <c r="J51" s="424"/>
      <c r="K51" s="424"/>
    </row>
    <row r="52" spans="1:13" ht="119.25" customHeight="1">
      <c r="A52" s="12" t="s">
        <v>12</v>
      </c>
      <c r="B52" s="12" t="s">
        <v>77</v>
      </c>
      <c r="C52" s="12" t="s">
        <v>18</v>
      </c>
      <c r="D52" s="11"/>
      <c r="E52" s="328" t="s">
        <v>169</v>
      </c>
      <c r="F52" s="328" t="s">
        <v>562</v>
      </c>
      <c r="G52" s="397" t="s">
        <v>709</v>
      </c>
      <c r="H52" s="398"/>
      <c r="I52" s="327" t="s">
        <v>282</v>
      </c>
      <c r="J52" s="117" t="s">
        <v>700</v>
      </c>
      <c r="K52" s="327"/>
      <c r="L52" s="237" t="s">
        <v>308</v>
      </c>
    </row>
    <row r="53" spans="1:13" ht="60">
      <c r="A53" s="12" t="s">
        <v>12</v>
      </c>
      <c r="B53" s="12" t="s">
        <v>77</v>
      </c>
      <c r="C53" s="12" t="s">
        <v>18</v>
      </c>
      <c r="D53" s="12" t="s">
        <v>16</v>
      </c>
      <c r="E53" s="328" t="s">
        <v>147</v>
      </c>
      <c r="F53" s="328" t="s">
        <v>386</v>
      </c>
      <c r="G53" s="397" t="s">
        <v>709</v>
      </c>
      <c r="H53" s="398"/>
      <c r="I53" s="328" t="s">
        <v>442</v>
      </c>
      <c r="J53" s="328" t="s">
        <v>636</v>
      </c>
      <c r="K53" s="328" t="s">
        <v>444</v>
      </c>
      <c r="L53" s="237" t="s">
        <v>308</v>
      </c>
    </row>
    <row r="54" spans="1:13" ht="60">
      <c r="A54" s="12" t="s">
        <v>12</v>
      </c>
      <c r="B54" s="12" t="s">
        <v>77</v>
      </c>
      <c r="C54" s="12" t="s">
        <v>18</v>
      </c>
      <c r="D54" s="12" t="s">
        <v>21</v>
      </c>
      <c r="E54" s="328" t="s">
        <v>148</v>
      </c>
      <c r="F54" s="328" t="s">
        <v>386</v>
      </c>
      <c r="G54" s="397" t="s">
        <v>709</v>
      </c>
      <c r="H54" s="398"/>
      <c r="I54" s="328" t="s">
        <v>419</v>
      </c>
      <c r="J54" s="328" t="s">
        <v>633</v>
      </c>
      <c r="K54" s="328" t="s">
        <v>444</v>
      </c>
      <c r="L54" s="237" t="s">
        <v>308</v>
      </c>
    </row>
    <row r="55" spans="1:13" ht="84">
      <c r="A55" s="10" t="s">
        <v>12</v>
      </c>
      <c r="B55" s="12" t="s">
        <v>77</v>
      </c>
      <c r="C55" s="12" t="s">
        <v>18</v>
      </c>
      <c r="D55" s="12" t="s">
        <v>28</v>
      </c>
      <c r="E55" s="328" t="s">
        <v>142</v>
      </c>
      <c r="F55" s="328" t="s">
        <v>386</v>
      </c>
      <c r="G55" s="397" t="s">
        <v>709</v>
      </c>
      <c r="H55" s="398"/>
      <c r="I55" s="328" t="s">
        <v>443</v>
      </c>
      <c r="J55" s="328" t="s">
        <v>637</v>
      </c>
      <c r="K55" s="328" t="s">
        <v>444</v>
      </c>
      <c r="L55" s="237" t="s">
        <v>308</v>
      </c>
    </row>
    <row r="56" spans="1:13" ht="72">
      <c r="A56" s="12" t="s">
        <v>12</v>
      </c>
      <c r="B56" s="12" t="s">
        <v>77</v>
      </c>
      <c r="C56" s="12" t="s">
        <v>18</v>
      </c>
      <c r="D56" s="12" t="s">
        <v>34</v>
      </c>
      <c r="E56" s="328" t="s">
        <v>81</v>
      </c>
      <c r="F56" s="328" t="s">
        <v>386</v>
      </c>
      <c r="G56" s="397" t="s">
        <v>709</v>
      </c>
      <c r="H56" s="398"/>
      <c r="I56" s="328" t="s">
        <v>298</v>
      </c>
      <c r="J56" s="328" t="s">
        <v>634</v>
      </c>
      <c r="K56" s="328" t="s">
        <v>444</v>
      </c>
      <c r="L56" s="237" t="s">
        <v>308</v>
      </c>
    </row>
    <row r="57" spans="1:13" ht="60">
      <c r="A57" s="12" t="s">
        <v>12</v>
      </c>
      <c r="B57" s="12" t="s">
        <v>77</v>
      </c>
      <c r="C57" s="12" t="s">
        <v>18</v>
      </c>
      <c r="D57" s="12" t="s">
        <v>37</v>
      </c>
      <c r="E57" s="328" t="s">
        <v>83</v>
      </c>
      <c r="F57" s="328" t="s">
        <v>563</v>
      </c>
      <c r="G57" s="397" t="s">
        <v>709</v>
      </c>
      <c r="H57" s="398"/>
      <c r="I57" s="328" t="s">
        <v>299</v>
      </c>
      <c r="J57" s="328" t="s">
        <v>635</v>
      </c>
      <c r="K57" s="328" t="s">
        <v>444</v>
      </c>
      <c r="L57" s="237" t="s">
        <v>308</v>
      </c>
    </row>
    <row r="58" spans="1:13" ht="36">
      <c r="A58" s="12" t="s">
        <v>12</v>
      </c>
      <c r="B58" s="12" t="s">
        <v>77</v>
      </c>
      <c r="C58" s="12" t="s">
        <v>16</v>
      </c>
      <c r="D58" s="12"/>
      <c r="E58" s="328" t="s">
        <v>86</v>
      </c>
      <c r="F58" s="418" t="s">
        <v>386</v>
      </c>
      <c r="G58" s="401" t="s">
        <v>709</v>
      </c>
      <c r="H58" s="402"/>
      <c r="I58" s="331"/>
      <c r="J58" s="328" t="s">
        <v>640</v>
      </c>
      <c r="K58" s="331"/>
      <c r="L58" s="237" t="s">
        <v>308</v>
      </c>
    </row>
    <row r="59" spans="1:13" ht="51" customHeight="1">
      <c r="A59" s="12" t="s">
        <v>12</v>
      </c>
      <c r="B59" s="12" t="s">
        <v>77</v>
      </c>
      <c r="C59" s="12" t="s">
        <v>16</v>
      </c>
      <c r="D59" s="12" t="s">
        <v>18</v>
      </c>
      <c r="E59" s="342" t="s">
        <v>480</v>
      </c>
      <c r="F59" s="418"/>
      <c r="G59" s="403"/>
      <c r="H59" s="404"/>
      <c r="I59" s="342" t="s">
        <v>564</v>
      </c>
      <c r="J59" s="328" t="s">
        <v>638</v>
      </c>
      <c r="K59" s="238" t="s">
        <v>414</v>
      </c>
    </row>
    <row r="60" spans="1:13" ht="72">
      <c r="A60" s="12" t="s">
        <v>12</v>
      </c>
      <c r="B60" s="12" t="s">
        <v>77</v>
      </c>
      <c r="C60" s="12" t="s">
        <v>16</v>
      </c>
      <c r="D60" s="10" t="s">
        <v>16</v>
      </c>
      <c r="E60" s="328" t="s">
        <v>89</v>
      </c>
      <c r="F60" s="418"/>
      <c r="G60" s="405"/>
      <c r="H60" s="406"/>
      <c r="I60" s="328" t="s">
        <v>284</v>
      </c>
      <c r="J60" s="328" t="s">
        <v>639</v>
      </c>
      <c r="K60" s="328" t="s">
        <v>415</v>
      </c>
    </row>
    <row r="61" spans="1:13" ht="57.75" customHeight="1">
      <c r="A61" s="12" t="s">
        <v>12</v>
      </c>
      <c r="B61" s="12" t="s">
        <v>77</v>
      </c>
      <c r="C61" s="12" t="s">
        <v>21</v>
      </c>
      <c r="D61" s="10"/>
      <c r="E61" s="328" t="s">
        <v>91</v>
      </c>
      <c r="F61" s="412" t="s">
        <v>565</v>
      </c>
      <c r="G61" s="401" t="s">
        <v>709</v>
      </c>
      <c r="H61" s="402"/>
      <c r="I61" s="328"/>
      <c r="J61" s="328" t="s">
        <v>406</v>
      </c>
      <c r="K61" s="328"/>
      <c r="L61" s="237" t="s">
        <v>308</v>
      </c>
    </row>
    <row r="62" spans="1:13" ht="84" customHeight="1">
      <c r="A62" s="12" t="s">
        <v>12</v>
      </c>
      <c r="B62" s="12" t="s">
        <v>77</v>
      </c>
      <c r="C62" s="12" t="s">
        <v>21</v>
      </c>
      <c r="D62" s="10" t="s">
        <v>18</v>
      </c>
      <c r="E62" s="328" t="s">
        <v>420</v>
      </c>
      <c r="F62" s="413"/>
      <c r="G62" s="405"/>
      <c r="H62" s="406"/>
      <c r="I62" s="328" t="s">
        <v>300</v>
      </c>
      <c r="J62" s="328" t="s">
        <v>645</v>
      </c>
      <c r="K62" s="328"/>
      <c r="L62" s="237" t="s">
        <v>308</v>
      </c>
    </row>
    <row r="63" spans="1:13" ht="84">
      <c r="A63" s="12" t="s">
        <v>12</v>
      </c>
      <c r="B63" s="12" t="s">
        <v>77</v>
      </c>
      <c r="C63" s="12" t="s">
        <v>28</v>
      </c>
      <c r="D63" s="11"/>
      <c r="E63" s="328" t="s">
        <v>94</v>
      </c>
      <c r="F63" s="439" t="s">
        <v>566</v>
      </c>
      <c r="G63" s="397" t="s">
        <v>709</v>
      </c>
      <c r="H63" s="398"/>
      <c r="I63" s="328" t="s">
        <v>567</v>
      </c>
      <c r="J63" s="328" t="s">
        <v>710</v>
      </c>
      <c r="K63" s="328"/>
      <c r="L63" s="237" t="s">
        <v>308</v>
      </c>
      <c r="M63" s="237" t="s">
        <v>309</v>
      </c>
    </row>
    <row r="64" spans="1:13" ht="204">
      <c r="A64" s="12" t="s">
        <v>12</v>
      </c>
      <c r="B64" s="12" t="s">
        <v>77</v>
      </c>
      <c r="C64" s="12" t="s">
        <v>28</v>
      </c>
      <c r="D64" s="12" t="s">
        <v>18</v>
      </c>
      <c r="E64" s="328" t="s">
        <v>96</v>
      </c>
      <c r="F64" s="440"/>
      <c r="G64" s="397" t="s">
        <v>709</v>
      </c>
      <c r="H64" s="398"/>
      <c r="I64" s="328" t="s">
        <v>285</v>
      </c>
      <c r="J64" s="357" t="s">
        <v>646</v>
      </c>
      <c r="K64" s="328"/>
      <c r="L64" s="237" t="s">
        <v>308</v>
      </c>
    </row>
    <row r="65" spans="1:12" ht="96">
      <c r="A65" s="12" t="s">
        <v>12</v>
      </c>
      <c r="B65" s="12" t="s">
        <v>77</v>
      </c>
      <c r="C65" s="12" t="s">
        <v>28</v>
      </c>
      <c r="D65" s="12" t="s">
        <v>16</v>
      </c>
      <c r="E65" s="342" t="s">
        <v>421</v>
      </c>
      <c r="F65" s="443"/>
      <c r="G65" s="397" t="s">
        <v>709</v>
      </c>
      <c r="H65" s="398"/>
      <c r="I65" s="328" t="s">
        <v>285</v>
      </c>
      <c r="J65" s="358"/>
      <c r="K65" s="328"/>
      <c r="L65" s="237" t="s">
        <v>308</v>
      </c>
    </row>
    <row r="66" spans="1:12">
      <c r="A66" s="87" t="s">
        <v>12</v>
      </c>
      <c r="B66" s="87" t="s">
        <v>77</v>
      </c>
      <c r="C66" s="87" t="s">
        <v>34</v>
      </c>
      <c r="D66" s="87"/>
      <c r="E66" s="414" t="s">
        <v>98</v>
      </c>
      <c r="F66" s="412" t="s">
        <v>568</v>
      </c>
      <c r="G66" s="401" t="s">
        <v>709</v>
      </c>
      <c r="H66" s="402"/>
      <c r="I66" s="412" t="s">
        <v>648</v>
      </c>
      <c r="J66" s="412" t="s">
        <v>649</v>
      </c>
      <c r="K66" s="412"/>
      <c r="L66" s="408" t="s">
        <v>308</v>
      </c>
    </row>
    <row r="67" spans="1:12">
      <c r="A67" s="4"/>
      <c r="B67" s="4"/>
      <c r="C67" s="4"/>
      <c r="D67" s="4"/>
      <c r="E67" s="414"/>
      <c r="F67" s="413"/>
      <c r="G67" s="403"/>
      <c r="H67" s="404"/>
      <c r="I67" s="414"/>
      <c r="J67" s="414"/>
      <c r="K67" s="414"/>
      <c r="L67" s="408"/>
    </row>
    <row r="68" spans="1:12" ht="24">
      <c r="A68" s="4"/>
      <c r="B68" s="4"/>
      <c r="C68" s="4"/>
      <c r="D68" s="4"/>
      <c r="E68" s="413"/>
      <c r="F68" s="328" t="s">
        <v>569</v>
      </c>
      <c r="G68" s="405"/>
      <c r="H68" s="406"/>
      <c r="I68" s="414"/>
      <c r="J68" s="414"/>
      <c r="K68" s="414"/>
      <c r="L68" s="408"/>
    </row>
    <row r="69" spans="1:12" ht="180">
      <c r="A69" s="87" t="s">
        <v>12</v>
      </c>
      <c r="B69" s="87" t="s">
        <v>77</v>
      </c>
      <c r="C69" s="87" t="s">
        <v>34</v>
      </c>
      <c r="D69" s="87" t="s">
        <v>18</v>
      </c>
      <c r="E69" s="328" t="s">
        <v>101</v>
      </c>
      <c r="F69" s="9" t="s">
        <v>570</v>
      </c>
      <c r="G69" s="397" t="s">
        <v>709</v>
      </c>
      <c r="H69" s="398"/>
      <c r="I69" s="328" t="s">
        <v>301</v>
      </c>
      <c r="J69" s="328" t="s">
        <v>647</v>
      </c>
      <c r="K69" s="328"/>
      <c r="L69" s="237" t="s">
        <v>308</v>
      </c>
    </row>
    <row r="70" spans="1:12" ht="36">
      <c r="A70" s="12" t="s">
        <v>12</v>
      </c>
      <c r="B70" s="12" t="s">
        <v>77</v>
      </c>
      <c r="C70" s="12" t="s">
        <v>37</v>
      </c>
      <c r="D70" s="12"/>
      <c r="E70" s="328" t="s">
        <v>102</v>
      </c>
      <c r="F70" s="412" t="s">
        <v>571</v>
      </c>
      <c r="G70" s="401" t="s">
        <v>709</v>
      </c>
      <c r="H70" s="402"/>
      <c r="I70" s="9"/>
      <c r="J70" s="328" t="s">
        <v>406</v>
      </c>
      <c r="K70" s="9"/>
      <c r="L70" s="237" t="s">
        <v>308</v>
      </c>
    </row>
    <row r="71" spans="1:12" ht="180">
      <c r="A71" s="334" t="s">
        <v>12</v>
      </c>
      <c r="B71" s="334" t="s">
        <v>77</v>
      </c>
      <c r="C71" s="334" t="s">
        <v>37</v>
      </c>
      <c r="D71" s="334" t="s">
        <v>31</v>
      </c>
      <c r="E71" s="326" t="s">
        <v>160</v>
      </c>
      <c r="F71" s="413"/>
      <c r="G71" s="405"/>
      <c r="H71" s="406"/>
      <c r="I71" s="328" t="s">
        <v>572</v>
      </c>
      <c r="J71" s="9" t="s">
        <v>650</v>
      </c>
      <c r="K71" s="328"/>
    </row>
    <row r="72" spans="1:12">
      <c r="A72" s="444" t="s">
        <v>12</v>
      </c>
      <c r="B72" s="444" t="s">
        <v>77</v>
      </c>
      <c r="C72" s="444" t="s">
        <v>43</v>
      </c>
      <c r="D72" s="444"/>
      <c r="E72" s="412" t="s">
        <v>321</v>
      </c>
      <c r="F72" s="412" t="s">
        <v>573</v>
      </c>
      <c r="G72" s="401" t="s">
        <v>709</v>
      </c>
      <c r="H72" s="448"/>
      <c r="I72" s="422"/>
      <c r="J72" s="412" t="s">
        <v>640</v>
      </c>
      <c r="K72" s="422"/>
      <c r="L72" s="408" t="s">
        <v>308</v>
      </c>
    </row>
    <row r="73" spans="1:12">
      <c r="A73" s="446"/>
      <c r="B73" s="446"/>
      <c r="C73" s="446"/>
      <c r="D73" s="446"/>
      <c r="E73" s="447"/>
      <c r="F73" s="413"/>
      <c r="G73" s="449"/>
      <c r="H73" s="450"/>
      <c r="I73" s="434"/>
      <c r="J73" s="433"/>
      <c r="K73" s="434"/>
      <c r="L73" s="408"/>
    </row>
    <row r="74" spans="1:12" ht="120">
      <c r="A74" s="334" t="s">
        <v>12</v>
      </c>
      <c r="B74" s="334" t="s">
        <v>77</v>
      </c>
      <c r="C74" s="334" t="s">
        <v>43</v>
      </c>
      <c r="D74" s="334" t="s">
        <v>18</v>
      </c>
      <c r="E74" s="86" t="s">
        <v>324</v>
      </c>
      <c r="F74" s="326" t="s">
        <v>574</v>
      </c>
      <c r="G74" s="397" t="s">
        <v>709</v>
      </c>
      <c r="H74" s="398"/>
      <c r="I74" s="326" t="s">
        <v>387</v>
      </c>
      <c r="J74" s="326" t="s">
        <v>652</v>
      </c>
      <c r="K74" s="326"/>
      <c r="L74" s="237" t="s">
        <v>308</v>
      </c>
    </row>
    <row r="75" spans="1:12" ht="156">
      <c r="A75" s="334" t="s">
        <v>12</v>
      </c>
      <c r="B75" s="334" t="s">
        <v>77</v>
      </c>
      <c r="C75" s="334" t="s">
        <v>43</v>
      </c>
      <c r="D75" s="334" t="s">
        <v>16</v>
      </c>
      <c r="E75" s="86" t="s">
        <v>326</v>
      </c>
      <c r="F75" s="326" t="s">
        <v>575</v>
      </c>
      <c r="G75" s="397" t="s">
        <v>709</v>
      </c>
      <c r="H75" s="398"/>
      <c r="I75" s="326" t="s">
        <v>388</v>
      </c>
      <c r="J75" s="330" t="s">
        <v>653</v>
      </c>
      <c r="K75" s="326"/>
      <c r="L75" s="237" t="s">
        <v>308</v>
      </c>
    </row>
    <row r="76" spans="1:12" ht="72">
      <c r="A76" s="334" t="s">
        <v>12</v>
      </c>
      <c r="B76" s="334" t="s">
        <v>77</v>
      </c>
      <c r="C76" s="334" t="s">
        <v>43</v>
      </c>
      <c r="D76" s="334" t="s">
        <v>21</v>
      </c>
      <c r="E76" s="86" t="s">
        <v>327</v>
      </c>
      <c r="F76" s="326" t="s">
        <v>576</v>
      </c>
      <c r="G76" s="397" t="s">
        <v>709</v>
      </c>
      <c r="H76" s="398"/>
      <c r="I76" s="326" t="s">
        <v>577</v>
      </c>
      <c r="J76" s="328" t="s">
        <v>654</v>
      </c>
      <c r="K76" s="328" t="s">
        <v>445</v>
      </c>
      <c r="L76" s="237" t="s">
        <v>308</v>
      </c>
    </row>
    <row r="77" spans="1:12" ht="72">
      <c r="A77" s="334" t="s">
        <v>12</v>
      </c>
      <c r="B77" s="334" t="s">
        <v>77</v>
      </c>
      <c r="C77" s="334" t="s">
        <v>43</v>
      </c>
      <c r="D77" s="334" t="s">
        <v>28</v>
      </c>
      <c r="E77" s="86" t="s">
        <v>328</v>
      </c>
      <c r="F77" s="326" t="s">
        <v>578</v>
      </c>
      <c r="G77" s="397" t="s">
        <v>709</v>
      </c>
      <c r="H77" s="398"/>
      <c r="I77" s="326" t="s">
        <v>389</v>
      </c>
      <c r="J77" s="326" t="s">
        <v>655</v>
      </c>
      <c r="K77" s="326" t="s">
        <v>656</v>
      </c>
      <c r="L77" s="237" t="s">
        <v>308</v>
      </c>
    </row>
    <row r="78" spans="1:12" ht="72">
      <c r="A78" s="334" t="s">
        <v>12</v>
      </c>
      <c r="B78" s="334" t="s">
        <v>77</v>
      </c>
      <c r="C78" s="334" t="s">
        <v>43</v>
      </c>
      <c r="D78" s="334" t="s">
        <v>31</v>
      </c>
      <c r="E78" s="86" t="s">
        <v>329</v>
      </c>
      <c r="F78" s="326" t="s">
        <v>578</v>
      </c>
      <c r="G78" s="397" t="s">
        <v>709</v>
      </c>
      <c r="H78" s="398"/>
      <c r="I78" s="326" t="s">
        <v>579</v>
      </c>
      <c r="J78" s="326" t="s">
        <v>657</v>
      </c>
      <c r="K78" s="326" t="s">
        <v>656</v>
      </c>
      <c r="L78" s="237" t="s">
        <v>308</v>
      </c>
    </row>
    <row r="79" spans="1:12" ht="132">
      <c r="A79" s="334" t="s">
        <v>12</v>
      </c>
      <c r="B79" s="334" t="s">
        <v>77</v>
      </c>
      <c r="C79" s="334" t="s">
        <v>43</v>
      </c>
      <c r="D79" s="334" t="s">
        <v>34</v>
      </c>
      <c r="E79" s="86" t="s">
        <v>330</v>
      </c>
      <c r="F79" s="326" t="s">
        <v>578</v>
      </c>
      <c r="G79" s="397" t="s">
        <v>709</v>
      </c>
      <c r="H79" s="398"/>
      <c r="I79" s="326" t="s">
        <v>390</v>
      </c>
      <c r="J79" s="326" t="s">
        <v>651</v>
      </c>
      <c r="K79" s="326"/>
      <c r="L79" s="237" t="s">
        <v>308</v>
      </c>
    </row>
    <row r="80" spans="1:12" ht="72">
      <c r="A80" s="334" t="s">
        <v>12</v>
      </c>
      <c r="B80" s="334" t="s">
        <v>77</v>
      </c>
      <c r="C80" s="334" t="s">
        <v>43</v>
      </c>
      <c r="D80" s="334" t="s">
        <v>37</v>
      </c>
      <c r="E80" s="86" t="s">
        <v>331</v>
      </c>
      <c r="F80" s="326" t="s">
        <v>578</v>
      </c>
      <c r="G80" s="397" t="s">
        <v>709</v>
      </c>
      <c r="H80" s="398"/>
      <c r="I80" s="326" t="s">
        <v>580</v>
      </c>
      <c r="J80" s="328" t="s">
        <v>658</v>
      </c>
      <c r="K80" s="326"/>
      <c r="L80" s="237" t="s">
        <v>308</v>
      </c>
    </row>
    <row r="81" spans="1:13" ht="72">
      <c r="A81" s="334" t="s">
        <v>12</v>
      </c>
      <c r="B81" s="334" t="s">
        <v>77</v>
      </c>
      <c r="C81" s="334" t="s">
        <v>43</v>
      </c>
      <c r="D81" s="334" t="s">
        <v>40</v>
      </c>
      <c r="E81" s="86" t="s">
        <v>424</v>
      </c>
      <c r="F81" s="241" t="s">
        <v>578</v>
      </c>
      <c r="G81" s="397" t="s">
        <v>709</v>
      </c>
      <c r="H81" s="398"/>
      <c r="I81" s="326" t="s">
        <v>581</v>
      </c>
      <c r="J81" s="328" t="s">
        <v>659</v>
      </c>
      <c r="K81" s="326"/>
      <c r="L81" s="237" t="s">
        <v>308</v>
      </c>
    </row>
    <row r="82" spans="1:13">
      <c r="A82" s="87" t="s">
        <v>12</v>
      </c>
      <c r="B82" s="87" t="s">
        <v>77</v>
      </c>
      <c r="C82" s="87" t="s">
        <v>43</v>
      </c>
      <c r="D82" s="89" t="s">
        <v>43</v>
      </c>
      <c r="E82" s="409" t="s">
        <v>332</v>
      </c>
      <c r="F82" s="326"/>
      <c r="G82" s="401" t="s">
        <v>709</v>
      </c>
      <c r="H82" s="402"/>
      <c r="I82" s="326"/>
      <c r="J82" s="412" t="s">
        <v>521</v>
      </c>
      <c r="K82" s="422"/>
      <c r="L82" s="325" t="s">
        <v>308</v>
      </c>
      <c r="M82" s="407"/>
    </row>
    <row r="83" spans="1:13" ht="72">
      <c r="A83" s="4"/>
      <c r="B83" s="4"/>
      <c r="C83" s="4"/>
      <c r="D83" s="90"/>
      <c r="E83" s="410"/>
      <c r="F83" s="241" t="s">
        <v>578</v>
      </c>
      <c r="G83" s="403"/>
      <c r="H83" s="404"/>
      <c r="I83" s="320" t="s">
        <v>391</v>
      </c>
      <c r="J83" s="414"/>
      <c r="K83" s="423"/>
      <c r="L83" s="245"/>
      <c r="M83" s="407"/>
    </row>
    <row r="84" spans="1:13" ht="102">
      <c r="A84" s="88"/>
      <c r="B84" s="88"/>
      <c r="C84" s="88"/>
      <c r="D84" s="91"/>
      <c r="E84" s="411"/>
      <c r="F84" s="326" t="s">
        <v>293</v>
      </c>
      <c r="G84" s="405"/>
      <c r="H84" s="406"/>
      <c r="I84" s="320" t="s">
        <v>392</v>
      </c>
      <c r="J84" s="413"/>
      <c r="K84" s="424"/>
      <c r="L84" s="245"/>
      <c r="M84" s="407"/>
    </row>
    <row r="85" spans="1:13" ht="24">
      <c r="A85" s="329">
        <v>30</v>
      </c>
      <c r="B85" s="329">
        <v>2</v>
      </c>
      <c r="C85" s="329" t="s">
        <v>153</v>
      </c>
      <c r="D85" s="9"/>
      <c r="E85" s="316" t="s">
        <v>165</v>
      </c>
      <c r="F85" s="328"/>
      <c r="G85" s="401" t="s">
        <v>709</v>
      </c>
      <c r="H85" s="402"/>
      <c r="I85" s="412" t="s">
        <v>721</v>
      </c>
      <c r="J85" s="412" t="s">
        <v>722</v>
      </c>
      <c r="K85" s="418"/>
      <c r="L85" s="237" t="s">
        <v>308</v>
      </c>
    </row>
    <row r="86" spans="1:13" ht="60">
      <c r="A86" s="5"/>
      <c r="B86" s="5"/>
      <c r="C86" s="5"/>
      <c r="D86" s="5"/>
      <c r="E86" s="5"/>
      <c r="F86" s="9" t="s">
        <v>582</v>
      </c>
      <c r="G86" s="403"/>
      <c r="H86" s="404"/>
      <c r="I86" s="414"/>
      <c r="J86" s="414"/>
      <c r="K86" s="418"/>
    </row>
    <row r="87" spans="1:13" ht="84">
      <c r="A87" s="4"/>
      <c r="B87" s="4"/>
      <c r="C87" s="4"/>
      <c r="D87" s="4"/>
      <c r="E87" s="5"/>
      <c r="F87" s="326" t="s">
        <v>548</v>
      </c>
      <c r="G87" s="403"/>
      <c r="H87" s="404"/>
      <c r="I87" s="414"/>
      <c r="J87" s="414"/>
      <c r="K87" s="418"/>
    </row>
    <row r="88" spans="1:13" ht="48">
      <c r="A88" s="5"/>
      <c r="B88" s="5"/>
      <c r="C88" s="5"/>
      <c r="D88" s="5"/>
      <c r="E88" s="5"/>
      <c r="F88" s="240" t="s">
        <v>476</v>
      </c>
      <c r="G88" s="403"/>
      <c r="H88" s="404"/>
      <c r="I88" s="414"/>
      <c r="J88" s="414"/>
      <c r="K88" s="418"/>
    </row>
    <row r="89" spans="1:13" ht="36">
      <c r="A89" s="6"/>
      <c r="B89" s="6"/>
      <c r="C89" s="6"/>
      <c r="D89" s="6"/>
      <c r="E89" s="6"/>
      <c r="F89" s="240" t="s">
        <v>465</v>
      </c>
      <c r="G89" s="405"/>
      <c r="H89" s="406"/>
      <c r="I89" s="413"/>
      <c r="J89" s="413"/>
      <c r="K89" s="418"/>
    </row>
    <row r="90" spans="1:13" ht="72">
      <c r="A90" s="423">
        <v>30</v>
      </c>
      <c r="B90" s="423">
        <v>2</v>
      </c>
      <c r="C90" s="423" t="s">
        <v>153</v>
      </c>
      <c r="D90" s="403">
        <v>1</v>
      </c>
      <c r="E90" s="6" t="s">
        <v>333</v>
      </c>
      <c r="F90" s="9" t="s">
        <v>582</v>
      </c>
      <c r="G90" s="401" t="s">
        <v>709</v>
      </c>
      <c r="H90" s="402"/>
      <c r="I90" s="328"/>
      <c r="J90" s="328"/>
      <c r="K90" s="328"/>
      <c r="L90" s="237" t="s">
        <v>308</v>
      </c>
    </row>
    <row r="91" spans="1:13" s="2" customFormat="1" ht="48">
      <c r="A91" s="423"/>
      <c r="B91" s="423"/>
      <c r="C91" s="423"/>
      <c r="D91" s="403"/>
      <c r="E91" s="92" t="s">
        <v>334</v>
      </c>
      <c r="F91" s="67" t="s">
        <v>302</v>
      </c>
      <c r="G91" s="403"/>
      <c r="H91" s="404"/>
      <c r="I91" s="123" t="s">
        <v>583</v>
      </c>
      <c r="J91" s="123" t="s">
        <v>641</v>
      </c>
      <c r="K91" s="123"/>
    </row>
    <row r="92" spans="1:13" s="2" customFormat="1" ht="36">
      <c r="A92" s="423"/>
      <c r="B92" s="423"/>
      <c r="C92" s="423"/>
      <c r="D92" s="403"/>
      <c r="E92" s="92" t="s">
        <v>283</v>
      </c>
      <c r="F92" s="67" t="s">
        <v>302</v>
      </c>
      <c r="G92" s="403"/>
      <c r="H92" s="404"/>
      <c r="I92" s="123" t="s">
        <v>393</v>
      </c>
      <c r="J92" s="123" t="s">
        <v>642</v>
      </c>
      <c r="K92" s="123"/>
    </row>
    <row r="93" spans="1:13" s="2" customFormat="1" ht="72">
      <c r="A93" s="423"/>
      <c r="B93" s="423"/>
      <c r="C93" s="423"/>
      <c r="D93" s="403"/>
      <c r="E93" s="92" t="s">
        <v>490</v>
      </c>
      <c r="F93" s="415" t="s">
        <v>574</v>
      </c>
      <c r="G93" s="403"/>
      <c r="H93" s="404"/>
      <c r="I93" s="415" t="s">
        <v>394</v>
      </c>
      <c r="J93" s="415" t="s">
        <v>660</v>
      </c>
      <c r="K93" s="415"/>
    </row>
    <row r="94" spans="1:13" s="2" customFormat="1" ht="84">
      <c r="A94" s="423"/>
      <c r="B94" s="423"/>
      <c r="C94" s="423"/>
      <c r="D94" s="403"/>
      <c r="E94" s="70" t="s">
        <v>491</v>
      </c>
      <c r="F94" s="416"/>
      <c r="G94" s="403"/>
      <c r="H94" s="404"/>
      <c r="I94" s="416"/>
      <c r="J94" s="416"/>
      <c r="K94" s="416"/>
    </row>
    <row r="95" spans="1:13" s="2" customFormat="1" ht="72">
      <c r="A95" s="423"/>
      <c r="B95" s="423"/>
      <c r="C95" s="423"/>
      <c r="D95" s="403"/>
      <c r="E95" s="70" t="s">
        <v>493</v>
      </c>
      <c r="F95" s="417"/>
      <c r="G95" s="403"/>
      <c r="H95" s="404"/>
      <c r="I95" s="417"/>
      <c r="J95" s="417"/>
      <c r="K95" s="417"/>
    </row>
    <row r="96" spans="1:13" s="2" customFormat="1" ht="96">
      <c r="A96" s="423"/>
      <c r="B96" s="423"/>
      <c r="C96" s="423"/>
      <c r="D96" s="403"/>
      <c r="E96" s="70" t="s">
        <v>101</v>
      </c>
      <c r="F96" s="67" t="s">
        <v>584</v>
      </c>
      <c r="G96" s="403"/>
      <c r="H96" s="404"/>
      <c r="I96" s="67" t="s">
        <v>303</v>
      </c>
      <c r="J96" s="67" t="s">
        <v>643</v>
      </c>
      <c r="K96" s="67"/>
    </row>
    <row r="97" spans="1:14" s="2" customFormat="1" ht="84">
      <c r="A97" s="423"/>
      <c r="B97" s="423"/>
      <c r="C97" s="423"/>
      <c r="D97" s="403"/>
      <c r="E97" s="93" t="s">
        <v>342</v>
      </c>
      <c r="F97" s="67" t="s">
        <v>302</v>
      </c>
      <c r="G97" s="403"/>
      <c r="H97" s="404"/>
      <c r="I97" s="419" t="s">
        <v>395</v>
      </c>
      <c r="J97" s="419" t="s">
        <v>644</v>
      </c>
      <c r="K97" s="419"/>
    </row>
    <row r="98" spans="1:14" s="2" customFormat="1" ht="48">
      <c r="A98" s="424"/>
      <c r="B98" s="424"/>
      <c r="C98" s="424"/>
      <c r="D98" s="405"/>
      <c r="E98" s="93" t="s">
        <v>344</v>
      </c>
      <c r="F98" s="67" t="s">
        <v>302</v>
      </c>
      <c r="G98" s="405"/>
      <c r="H98" s="406"/>
      <c r="I98" s="420"/>
      <c r="J98" s="420"/>
      <c r="K98" s="420"/>
    </row>
    <row r="99" spans="1:14" ht="24">
      <c r="A99" s="331">
        <v>30</v>
      </c>
      <c r="B99" s="331">
        <v>2</v>
      </c>
      <c r="C99" s="331" t="s">
        <v>154</v>
      </c>
      <c r="D99" s="331"/>
      <c r="E99" s="3" t="s">
        <v>164</v>
      </c>
      <c r="F99" s="3" t="s">
        <v>585</v>
      </c>
      <c r="G99" s="397" t="s">
        <v>709</v>
      </c>
      <c r="H99" s="398"/>
      <c r="I99" s="328"/>
      <c r="J99" s="328" t="s">
        <v>723</v>
      </c>
      <c r="K99" s="328"/>
      <c r="L99" s="237" t="s">
        <v>307</v>
      </c>
      <c r="M99" s="237" t="s">
        <v>711</v>
      </c>
      <c r="N99" s="237" t="s">
        <v>701</v>
      </c>
    </row>
    <row r="100" spans="1:14" ht="96">
      <c r="A100" s="438">
        <v>30</v>
      </c>
      <c r="B100" s="438">
        <v>2</v>
      </c>
      <c r="C100" s="438" t="s">
        <v>154</v>
      </c>
      <c r="D100" s="438">
        <v>1</v>
      </c>
      <c r="E100" s="3" t="s">
        <v>168</v>
      </c>
      <c r="F100" s="418" t="s">
        <v>585</v>
      </c>
      <c r="G100" s="438" t="s">
        <v>709</v>
      </c>
      <c r="H100" s="438"/>
      <c r="I100" s="328" t="s">
        <v>396</v>
      </c>
      <c r="J100" s="415" t="s">
        <v>661</v>
      </c>
      <c r="K100" s="422"/>
      <c r="L100" s="237" t="s">
        <v>308</v>
      </c>
    </row>
    <row r="101" spans="1:14" s="2" customFormat="1" ht="48">
      <c r="A101" s="438"/>
      <c r="B101" s="438"/>
      <c r="C101" s="438"/>
      <c r="D101" s="438"/>
      <c r="E101" s="70" t="s">
        <v>304</v>
      </c>
      <c r="F101" s="418"/>
      <c r="G101" s="438"/>
      <c r="H101" s="438"/>
      <c r="I101" s="67" t="s">
        <v>586</v>
      </c>
      <c r="J101" s="417"/>
      <c r="K101" s="424"/>
    </row>
    <row r="102" spans="1:14" ht="228">
      <c r="A102" s="329">
        <v>30</v>
      </c>
      <c r="B102" s="329">
        <v>3</v>
      </c>
      <c r="C102" s="329"/>
      <c r="D102" s="329"/>
      <c r="E102" s="326" t="s">
        <v>167</v>
      </c>
      <c r="F102" s="326" t="s">
        <v>587</v>
      </c>
      <c r="G102" s="397" t="s">
        <v>709</v>
      </c>
      <c r="H102" s="398"/>
      <c r="I102" s="329"/>
      <c r="J102" s="329"/>
      <c r="K102" s="329"/>
    </row>
    <row r="103" spans="1:14" ht="36">
      <c r="A103" s="12" t="s">
        <v>12</v>
      </c>
      <c r="B103" s="12" t="s">
        <v>104</v>
      </c>
      <c r="C103" s="12" t="s">
        <v>31</v>
      </c>
      <c r="D103" s="12"/>
      <c r="E103" s="328" t="s">
        <v>105</v>
      </c>
      <c r="F103" s="412" t="s">
        <v>397</v>
      </c>
      <c r="G103" s="401" t="s">
        <v>709</v>
      </c>
      <c r="H103" s="402"/>
      <c r="I103" s="412" t="s">
        <v>286</v>
      </c>
      <c r="J103" s="429" t="s">
        <v>662</v>
      </c>
      <c r="K103" s="412"/>
      <c r="L103" s="237" t="s">
        <v>308</v>
      </c>
    </row>
    <row r="104" spans="1:14" ht="84">
      <c r="A104" s="12" t="s">
        <v>12</v>
      </c>
      <c r="B104" s="12" t="s">
        <v>104</v>
      </c>
      <c r="C104" s="12" t="s">
        <v>31</v>
      </c>
      <c r="D104" s="12" t="s">
        <v>16</v>
      </c>
      <c r="E104" s="328" t="s">
        <v>107</v>
      </c>
      <c r="F104" s="413"/>
      <c r="G104" s="405"/>
      <c r="H104" s="406"/>
      <c r="I104" s="413"/>
      <c r="J104" s="430"/>
      <c r="K104" s="413"/>
    </row>
    <row r="105" spans="1:14" ht="240">
      <c r="A105" s="12" t="s">
        <v>12</v>
      </c>
      <c r="B105" s="334" t="s">
        <v>104</v>
      </c>
      <c r="C105" s="334" t="s">
        <v>34</v>
      </c>
      <c r="D105" s="334"/>
      <c r="E105" s="83" t="s">
        <v>109</v>
      </c>
      <c r="F105" s="328" t="s">
        <v>588</v>
      </c>
      <c r="G105" s="397" t="s">
        <v>709</v>
      </c>
      <c r="H105" s="398"/>
      <c r="I105" s="322" t="s">
        <v>663</v>
      </c>
      <c r="J105" s="322" t="s">
        <v>407</v>
      </c>
      <c r="K105" s="322"/>
      <c r="L105" s="237" t="s">
        <v>308</v>
      </c>
    </row>
    <row r="106" spans="1:14" ht="60">
      <c r="A106" s="12" t="s">
        <v>12</v>
      </c>
      <c r="B106" s="334" t="s">
        <v>104</v>
      </c>
      <c r="C106" s="334" t="s">
        <v>34</v>
      </c>
      <c r="D106" s="94" t="s">
        <v>18</v>
      </c>
      <c r="E106" s="328" t="s">
        <v>425</v>
      </c>
      <c r="F106" s="412" t="s">
        <v>588</v>
      </c>
      <c r="G106" s="401" t="s">
        <v>709</v>
      </c>
      <c r="H106" s="402"/>
      <c r="I106" s="3" t="s">
        <v>426</v>
      </c>
      <c r="J106" s="322" t="s">
        <v>666</v>
      </c>
      <c r="K106" s="3"/>
    </row>
    <row r="107" spans="1:14" ht="72">
      <c r="A107" s="12" t="s">
        <v>12</v>
      </c>
      <c r="B107" s="334" t="s">
        <v>104</v>
      </c>
      <c r="C107" s="334" t="s">
        <v>34</v>
      </c>
      <c r="D107" s="94" t="s">
        <v>16</v>
      </c>
      <c r="E107" s="83" t="s">
        <v>111</v>
      </c>
      <c r="F107" s="414"/>
      <c r="G107" s="403"/>
      <c r="H107" s="404"/>
      <c r="I107" s="319" t="s">
        <v>398</v>
      </c>
      <c r="J107" s="328" t="s">
        <v>664</v>
      </c>
      <c r="K107" s="319"/>
    </row>
    <row r="108" spans="1:14" ht="48">
      <c r="A108" s="12" t="s">
        <v>12</v>
      </c>
      <c r="B108" s="334" t="s">
        <v>104</v>
      </c>
      <c r="C108" s="334" t="s">
        <v>34</v>
      </c>
      <c r="D108" s="94" t="s">
        <v>21</v>
      </c>
      <c r="E108" s="83" t="s">
        <v>345</v>
      </c>
      <c r="F108" s="413"/>
      <c r="G108" s="405"/>
      <c r="H108" s="406"/>
      <c r="I108" s="322" t="s">
        <v>399</v>
      </c>
      <c r="J108" s="238" t="s">
        <v>665</v>
      </c>
      <c r="K108" s="322"/>
    </row>
    <row r="109" spans="1:14" ht="216">
      <c r="A109" s="12" t="s">
        <v>12</v>
      </c>
      <c r="B109" s="334" t="s">
        <v>104</v>
      </c>
      <c r="C109" s="334" t="s">
        <v>37</v>
      </c>
      <c r="D109" s="334"/>
      <c r="E109" s="328" t="s">
        <v>113</v>
      </c>
      <c r="F109" s="326" t="s">
        <v>589</v>
      </c>
      <c r="G109" s="397" t="s">
        <v>709</v>
      </c>
      <c r="H109" s="398"/>
      <c r="I109" s="328" t="s">
        <v>590</v>
      </c>
      <c r="J109" s="328" t="s">
        <v>667</v>
      </c>
      <c r="K109" s="328" t="s">
        <v>668</v>
      </c>
      <c r="L109" s="237" t="s">
        <v>307</v>
      </c>
    </row>
    <row r="110" spans="1:14" s="2" customFormat="1" ht="60">
      <c r="A110" s="95" t="s">
        <v>12</v>
      </c>
      <c r="B110" s="95" t="s">
        <v>104</v>
      </c>
      <c r="C110" s="12" t="s">
        <v>43</v>
      </c>
      <c r="D110" s="12"/>
      <c r="E110" s="83" t="s">
        <v>346</v>
      </c>
      <c r="F110" s="412" t="s">
        <v>591</v>
      </c>
      <c r="G110" s="401" t="s">
        <v>709</v>
      </c>
      <c r="H110" s="402"/>
      <c r="I110" s="357" t="s">
        <v>592</v>
      </c>
      <c r="J110" s="431" t="s">
        <v>408</v>
      </c>
      <c r="K110" s="357"/>
      <c r="L110" s="2" t="s">
        <v>308</v>
      </c>
    </row>
    <row r="111" spans="1:14" s="2" customFormat="1" ht="48">
      <c r="A111" s="95" t="s">
        <v>12</v>
      </c>
      <c r="B111" s="95" t="s">
        <v>104</v>
      </c>
      <c r="C111" s="12" t="s">
        <v>43</v>
      </c>
      <c r="D111" s="12" t="s">
        <v>18</v>
      </c>
      <c r="E111" s="83" t="s">
        <v>117</v>
      </c>
      <c r="F111" s="413"/>
      <c r="G111" s="405"/>
      <c r="H111" s="406"/>
      <c r="I111" s="358"/>
      <c r="J111" s="432"/>
      <c r="K111" s="358"/>
    </row>
    <row r="112" spans="1:14" ht="288">
      <c r="A112" s="12" t="s">
        <v>12</v>
      </c>
      <c r="B112" s="12" t="s">
        <v>104</v>
      </c>
      <c r="C112" s="12" t="s">
        <v>48</v>
      </c>
      <c r="D112" s="12"/>
      <c r="E112" s="328" t="s">
        <v>119</v>
      </c>
      <c r="F112" s="412" t="s">
        <v>593</v>
      </c>
      <c r="G112" s="401" t="s">
        <v>709</v>
      </c>
      <c r="H112" s="402"/>
      <c r="I112" s="412" t="s">
        <v>594</v>
      </c>
      <c r="J112" s="328" t="s">
        <v>669</v>
      </c>
      <c r="K112" s="412"/>
      <c r="L112" s="237" t="s">
        <v>308</v>
      </c>
    </row>
    <row r="113" spans="1:12" ht="216">
      <c r="A113" s="12" t="s">
        <v>12</v>
      </c>
      <c r="B113" s="12" t="s">
        <v>104</v>
      </c>
      <c r="C113" s="12" t="s">
        <v>48</v>
      </c>
      <c r="D113" s="12" t="s">
        <v>18</v>
      </c>
      <c r="E113" s="328" t="s">
        <v>121</v>
      </c>
      <c r="F113" s="413"/>
      <c r="G113" s="405"/>
      <c r="H113" s="406"/>
      <c r="I113" s="414"/>
      <c r="J113" s="328" t="s">
        <v>674</v>
      </c>
      <c r="K113" s="414"/>
    </row>
    <row r="114" spans="1:12" ht="24">
      <c r="A114" s="12" t="s">
        <v>12</v>
      </c>
      <c r="B114" s="12" t="s">
        <v>104</v>
      </c>
      <c r="C114" s="12" t="s">
        <v>51</v>
      </c>
      <c r="D114" s="12"/>
      <c r="E114" s="83" t="s">
        <v>348</v>
      </c>
      <c r="F114" s="439" t="s">
        <v>595</v>
      </c>
      <c r="G114" s="401" t="s">
        <v>709</v>
      </c>
      <c r="H114" s="441"/>
      <c r="I114" s="412" t="s">
        <v>596</v>
      </c>
      <c r="J114" s="412" t="s">
        <v>670</v>
      </c>
      <c r="K114" s="412"/>
      <c r="L114" s="237" t="s">
        <v>308</v>
      </c>
    </row>
    <row r="115" spans="1:12" ht="60">
      <c r="A115" s="334" t="s">
        <v>12</v>
      </c>
      <c r="B115" s="334" t="s">
        <v>104</v>
      </c>
      <c r="C115" s="334" t="s">
        <v>51</v>
      </c>
      <c r="D115" s="334" t="s">
        <v>18</v>
      </c>
      <c r="E115" s="242" t="s">
        <v>350</v>
      </c>
      <c r="F115" s="440"/>
      <c r="G115" s="403"/>
      <c r="H115" s="442"/>
      <c r="I115" s="414"/>
      <c r="J115" s="413"/>
      <c r="K115" s="414"/>
    </row>
    <row r="116" spans="1:12" ht="228">
      <c r="A116" s="243"/>
      <c r="B116" s="243"/>
      <c r="C116" s="243"/>
      <c r="D116" s="335"/>
      <c r="E116" s="244"/>
      <c r="F116" s="440"/>
      <c r="G116" s="403"/>
      <c r="H116" s="404"/>
      <c r="I116" s="327" t="s">
        <v>672</v>
      </c>
      <c r="J116" s="327" t="s">
        <v>671</v>
      </c>
      <c r="K116" s="327"/>
    </row>
    <row r="117" spans="1:12" ht="108">
      <c r="A117" s="444" t="s">
        <v>12</v>
      </c>
      <c r="B117" s="444" t="s">
        <v>104</v>
      </c>
      <c r="C117" s="422">
        <v>13</v>
      </c>
      <c r="D117" s="444"/>
      <c r="E117" s="370" t="s">
        <v>427</v>
      </c>
      <c r="F117" s="3" t="s">
        <v>597</v>
      </c>
      <c r="G117" s="438"/>
      <c r="H117" s="438"/>
      <c r="I117" s="428" t="s">
        <v>428</v>
      </c>
      <c r="J117" s="428" t="s">
        <v>675</v>
      </c>
      <c r="K117" s="428"/>
      <c r="L117" s="237" t="s">
        <v>308</v>
      </c>
    </row>
    <row r="118" spans="1:12" ht="24">
      <c r="A118" s="445"/>
      <c r="B118" s="445"/>
      <c r="C118" s="424"/>
      <c r="D118" s="445"/>
      <c r="E118" s="370"/>
      <c r="F118" s="3" t="s">
        <v>585</v>
      </c>
      <c r="G118" s="438"/>
      <c r="H118" s="438"/>
      <c r="I118" s="428"/>
      <c r="J118" s="428"/>
      <c r="K118" s="428"/>
    </row>
    <row r="119" spans="1:12" ht="108">
      <c r="A119" s="444" t="s">
        <v>12</v>
      </c>
      <c r="B119" s="444" t="s">
        <v>104</v>
      </c>
      <c r="C119" s="444" t="s">
        <v>446</v>
      </c>
      <c r="D119" s="444"/>
      <c r="E119" s="364" t="s">
        <v>429</v>
      </c>
      <c r="F119" s="3" t="s">
        <v>597</v>
      </c>
      <c r="G119" s="438"/>
      <c r="H119" s="438"/>
      <c r="I119" s="370" t="s">
        <v>430</v>
      </c>
      <c r="J119" s="370" t="s">
        <v>676</v>
      </c>
      <c r="K119" s="370"/>
      <c r="L119" s="237" t="s">
        <v>308</v>
      </c>
    </row>
    <row r="120" spans="1:12" ht="24">
      <c r="A120" s="445"/>
      <c r="B120" s="445"/>
      <c r="C120" s="445"/>
      <c r="D120" s="445"/>
      <c r="E120" s="365"/>
      <c r="F120" s="3" t="s">
        <v>598</v>
      </c>
      <c r="G120" s="438"/>
      <c r="H120" s="438"/>
      <c r="I120" s="370"/>
      <c r="J120" s="370"/>
      <c r="K120" s="370"/>
    </row>
    <row r="121" spans="1:12" ht="229.5">
      <c r="A121" s="12" t="s">
        <v>12</v>
      </c>
      <c r="B121" s="12" t="s">
        <v>104</v>
      </c>
      <c r="C121" s="12" t="s">
        <v>57</v>
      </c>
      <c r="D121" s="12"/>
      <c r="E121" s="96" t="s">
        <v>447</v>
      </c>
      <c r="F121" s="125" t="s">
        <v>673</v>
      </c>
      <c r="G121" s="397" t="s">
        <v>709</v>
      </c>
      <c r="H121" s="398"/>
      <c r="I121" s="326" t="s">
        <v>448</v>
      </c>
      <c r="J121" s="323" t="s">
        <v>679</v>
      </c>
      <c r="K121" s="323"/>
      <c r="L121" s="237" t="s">
        <v>308</v>
      </c>
    </row>
    <row r="122" spans="1:12" ht="12.75">
      <c r="A122" s="334" t="s">
        <v>12</v>
      </c>
      <c r="B122" s="334" t="s">
        <v>104</v>
      </c>
      <c r="C122" s="334" t="s">
        <v>154</v>
      </c>
      <c r="D122" s="334"/>
      <c r="E122" s="342" t="s">
        <v>164</v>
      </c>
      <c r="F122" s="412" t="s">
        <v>597</v>
      </c>
      <c r="G122" s="401" t="s">
        <v>709</v>
      </c>
      <c r="H122" s="402"/>
      <c r="I122" s="323"/>
      <c r="J122" s="237" t="s">
        <v>406</v>
      </c>
      <c r="K122" s="323"/>
      <c r="L122" s="237" t="s">
        <v>308</v>
      </c>
    </row>
    <row r="123" spans="1:12" ht="84">
      <c r="A123" s="334" t="s">
        <v>12</v>
      </c>
      <c r="B123" s="334" t="s">
        <v>104</v>
      </c>
      <c r="C123" s="334" t="s">
        <v>154</v>
      </c>
      <c r="D123" s="334" t="s">
        <v>13</v>
      </c>
      <c r="E123" s="342" t="s">
        <v>500</v>
      </c>
      <c r="F123" s="414"/>
      <c r="G123" s="403"/>
      <c r="H123" s="404"/>
      <c r="I123" s="323" t="s">
        <v>432</v>
      </c>
      <c r="J123" s="323" t="s">
        <v>677</v>
      </c>
      <c r="K123" s="323"/>
    </row>
    <row r="124" spans="1:12" ht="178.5">
      <c r="A124" s="334"/>
      <c r="B124" s="334"/>
      <c r="C124" s="334"/>
      <c r="D124" s="334"/>
      <c r="E124" s="343" t="s">
        <v>431</v>
      </c>
      <c r="F124" s="413"/>
      <c r="G124" s="405"/>
      <c r="H124" s="406"/>
      <c r="I124" s="321" t="s">
        <v>599</v>
      </c>
      <c r="J124" s="323" t="s">
        <v>678</v>
      </c>
      <c r="K124" s="321"/>
    </row>
    <row r="125" spans="1:12" ht="168">
      <c r="A125" s="12" t="s">
        <v>12</v>
      </c>
      <c r="B125" s="12" t="s">
        <v>123</v>
      </c>
      <c r="C125" s="12"/>
      <c r="D125" s="11"/>
      <c r="E125" s="328" t="s">
        <v>159</v>
      </c>
      <c r="F125" s="328" t="s">
        <v>600</v>
      </c>
      <c r="G125" s="397" t="s">
        <v>709</v>
      </c>
      <c r="H125" s="398"/>
      <c r="I125" s="328"/>
      <c r="J125" s="328"/>
      <c r="K125" s="328"/>
    </row>
    <row r="126" spans="1:12" ht="192">
      <c r="A126" s="12" t="s">
        <v>12</v>
      </c>
      <c r="B126" s="12" t="s">
        <v>123</v>
      </c>
      <c r="C126" s="12" t="s">
        <v>18</v>
      </c>
      <c r="D126" s="11"/>
      <c r="E126" s="328" t="s">
        <v>124</v>
      </c>
      <c r="F126" s="439" t="s">
        <v>601</v>
      </c>
      <c r="G126" s="401" t="s">
        <v>709</v>
      </c>
      <c r="H126" s="402"/>
      <c r="I126" s="328" t="s">
        <v>602</v>
      </c>
      <c r="J126" s="322" t="s">
        <v>680</v>
      </c>
      <c r="K126" s="328"/>
      <c r="L126" s="237" t="s">
        <v>308</v>
      </c>
    </row>
    <row r="127" spans="1:12" ht="72">
      <c r="A127" s="12" t="s">
        <v>12</v>
      </c>
      <c r="B127" s="12" t="s">
        <v>123</v>
      </c>
      <c r="C127" s="12" t="s">
        <v>18</v>
      </c>
      <c r="D127" s="12" t="s">
        <v>18</v>
      </c>
      <c r="E127" s="328" t="s">
        <v>126</v>
      </c>
      <c r="F127" s="440"/>
      <c r="G127" s="403"/>
      <c r="H127" s="404"/>
      <c r="I127" s="328" t="s">
        <v>287</v>
      </c>
      <c r="J127" s="126" t="s">
        <v>409</v>
      </c>
      <c r="K127" s="328"/>
    </row>
    <row r="128" spans="1:12" ht="48">
      <c r="A128" s="12" t="s">
        <v>12</v>
      </c>
      <c r="B128" s="12" t="s">
        <v>123</v>
      </c>
      <c r="C128" s="12" t="s">
        <v>16</v>
      </c>
      <c r="D128" s="12"/>
      <c r="E128" s="328" t="s">
        <v>128</v>
      </c>
      <c r="F128" s="412" t="s">
        <v>603</v>
      </c>
      <c r="G128" s="401" t="s">
        <v>709</v>
      </c>
      <c r="H128" s="402"/>
      <c r="I128" s="412" t="s">
        <v>400</v>
      </c>
      <c r="J128" s="118" t="s">
        <v>681</v>
      </c>
      <c r="K128" s="412"/>
      <c r="L128" s="237" t="s">
        <v>308</v>
      </c>
    </row>
    <row r="129" spans="1:16">
      <c r="A129" s="12" t="s">
        <v>12</v>
      </c>
      <c r="B129" s="12" t="s">
        <v>123</v>
      </c>
      <c r="C129" s="12" t="s">
        <v>16</v>
      </c>
      <c r="D129" s="12" t="s">
        <v>18</v>
      </c>
      <c r="E129" s="328" t="s">
        <v>130</v>
      </c>
      <c r="F129" s="414"/>
      <c r="G129" s="403"/>
      <c r="H129" s="404"/>
      <c r="I129" s="414"/>
      <c r="J129" s="412" t="s">
        <v>410</v>
      </c>
      <c r="K129" s="414"/>
    </row>
    <row r="130" spans="1:16" ht="36">
      <c r="A130" s="12" t="s">
        <v>12</v>
      </c>
      <c r="B130" s="12" t="s">
        <v>123</v>
      </c>
      <c r="C130" s="12" t="s">
        <v>16</v>
      </c>
      <c r="D130" s="12" t="s">
        <v>16</v>
      </c>
      <c r="E130" s="328" t="s">
        <v>356</v>
      </c>
      <c r="F130" s="413"/>
      <c r="G130" s="405"/>
      <c r="H130" s="406"/>
      <c r="I130" s="413"/>
      <c r="J130" s="413"/>
      <c r="K130" s="413"/>
    </row>
    <row r="131" spans="1:16" ht="36">
      <c r="A131" s="12" t="s">
        <v>12</v>
      </c>
      <c r="B131" s="12" t="s">
        <v>123</v>
      </c>
      <c r="C131" s="12" t="s">
        <v>21</v>
      </c>
      <c r="D131" s="11"/>
      <c r="E131" s="328" t="s">
        <v>149</v>
      </c>
      <c r="F131" s="412" t="s">
        <v>401</v>
      </c>
      <c r="G131" s="397" t="s">
        <v>709</v>
      </c>
      <c r="H131" s="398"/>
      <c r="I131" s="412" t="s">
        <v>604</v>
      </c>
      <c r="J131" s="118" t="s">
        <v>682</v>
      </c>
      <c r="K131" s="412"/>
      <c r="L131" s="237" t="s">
        <v>308</v>
      </c>
    </row>
    <row r="132" spans="1:16" ht="156">
      <c r="A132" s="12" t="s">
        <v>12</v>
      </c>
      <c r="B132" s="12" t="s">
        <v>123</v>
      </c>
      <c r="C132" s="12" t="s">
        <v>21</v>
      </c>
      <c r="D132" s="12" t="s">
        <v>18</v>
      </c>
      <c r="E132" s="328" t="s">
        <v>133</v>
      </c>
      <c r="F132" s="413"/>
      <c r="G132" s="397" t="s">
        <v>709</v>
      </c>
      <c r="H132" s="398"/>
      <c r="I132" s="413"/>
      <c r="J132" s="119" t="s">
        <v>411</v>
      </c>
      <c r="K132" s="413"/>
    </row>
    <row r="133" spans="1:16" ht="60">
      <c r="A133" s="12" t="s">
        <v>12</v>
      </c>
      <c r="B133" s="12" t="s">
        <v>123</v>
      </c>
      <c r="C133" s="12" t="s">
        <v>28</v>
      </c>
      <c r="D133" s="12"/>
      <c r="E133" s="328" t="s">
        <v>135</v>
      </c>
      <c r="F133" s="328" t="s">
        <v>605</v>
      </c>
      <c r="G133" s="397" t="s">
        <v>709</v>
      </c>
      <c r="H133" s="398"/>
      <c r="I133" s="328" t="s">
        <v>288</v>
      </c>
      <c r="J133" s="322" t="s">
        <v>683</v>
      </c>
      <c r="K133" s="328"/>
      <c r="L133" s="237" t="s">
        <v>308</v>
      </c>
    </row>
    <row r="134" spans="1:16" ht="60">
      <c r="A134" s="12" t="s">
        <v>12</v>
      </c>
      <c r="B134" s="12" t="s">
        <v>123</v>
      </c>
      <c r="C134" s="12" t="s">
        <v>28</v>
      </c>
      <c r="D134" s="12" t="s">
        <v>16</v>
      </c>
      <c r="E134" s="328" t="s">
        <v>136</v>
      </c>
      <c r="F134" s="328" t="s">
        <v>402</v>
      </c>
      <c r="G134" s="397" t="s">
        <v>709</v>
      </c>
      <c r="H134" s="398"/>
      <c r="I134" s="328" t="s">
        <v>289</v>
      </c>
      <c r="J134" s="238" t="s">
        <v>684</v>
      </c>
      <c r="K134" s="238"/>
      <c r="L134" s="245"/>
      <c r="M134" s="124"/>
      <c r="N134" s="325"/>
      <c r="O134" s="325"/>
      <c r="P134" s="325"/>
    </row>
    <row r="135" spans="1:16" ht="96">
      <c r="A135" s="12" t="s">
        <v>12</v>
      </c>
      <c r="B135" s="12" t="s">
        <v>123</v>
      </c>
      <c r="C135" s="12" t="s">
        <v>31</v>
      </c>
      <c r="D135" s="12"/>
      <c r="E135" s="328" t="s">
        <v>137</v>
      </c>
      <c r="F135" s="328" t="s">
        <v>606</v>
      </c>
      <c r="G135" s="397" t="s">
        <v>709</v>
      </c>
      <c r="H135" s="398"/>
      <c r="I135" s="328" t="s">
        <v>290</v>
      </c>
      <c r="J135" s="328"/>
      <c r="K135" s="328"/>
      <c r="L135" s="237" t="s">
        <v>308</v>
      </c>
    </row>
    <row r="136" spans="1:16" ht="48">
      <c r="A136" s="12" t="s">
        <v>12</v>
      </c>
      <c r="B136" s="12" t="s">
        <v>123</v>
      </c>
      <c r="C136" s="12" t="s">
        <v>31</v>
      </c>
      <c r="D136" s="12" t="s">
        <v>18</v>
      </c>
      <c r="E136" s="328" t="s">
        <v>144</v>
      </c>
      <c r="F136" s="328" t="s">
        <v>607</v>
      </c>
      <c r="G136" s="397" t="s">
        <v>709</v>
      </c>
      <c r="H136" s="398"/>
      <c r="I136" s="328" t="s">
        <v>290</v>
      </c>
      <c r="J136" s="237" t="s">
        <v>702</v>
      </c>
      <c r="K136" s="328"/>
    </row>
    <row r="137" spans="1:16" s="2" customFormat="1" ht="312">
      <c r="A137" s="12" t="s">
        <v>12</v>
      </c>
      <c r="B137" s="12" t="s">
        <v>123</v>
      </c>
      <c r="C137" s="12" t="s">
        <v>31</v>
      </c>
      <c r="D137" s="12" t="s">
        <v>16</v>
      </c>
      <c r="E137" s="328" t="s">
        <v>140</v>
      </c>
      <c r="F137" s="328" t="s">
        <v>608</v>
      </c>
      <c r="G137" s="397" t="s">
        <v>709</v>
      </c>
      <c r="H137" s="398"/>
      <c r="I137" s="328" t="s">
        <v>305</v>
      </c>
      <c r="J137" s="3" t="s">
        <v>685</v>
      </c>
      <c r="K137" s="328"/>
    </row>
    <row r="138" spans="1:16" s="2" customFormat="1" ht="140.25">
      <c r="A138" s="12" t="s">
        <v>12</v>
      </c>
      <c r="B138" s="12" t="s">
        <v>123</v>
      </c>
      <c r="C138" s="12" t="s">
        <v>31</v>
      </c>
      <c r="D138" s="12" t="s">
        <v>21</v>
      </c>
      <c r="E138" s="97" t="s">
        <v>360</v>
      </c>
      <c r="F138" s="425" t="s">
        <v>609</v>
      </c>
      <c r="G138" s="401" t="s">
        <v>709</v>
      </c>
      <c r="H138" s="402"/>
      <c r="I138" s="322" t="s">
        <v>403</v>
      </c>
      <c r="J138" s="344" t="s">
        <v>712</v>
      </c>
      <c r="K138" s="322"/>
    </row>
    <row r="139" spans="1:16" s="2" customFormat="1" ht="48">
      <c r="A139" s="12" t="s">
        <v>12</v>
      </c>
      <c r="B139" s="12" t="s">
        <v>123</v>
      </c>
      <c r="C139" s="12" t="s">
        <v>31</v>
      </c>
      <c r="D139" s="12" t="s">
        <v>28</v>
      </c>
      <c r="E139" s="86" t="s">
        <v>361</v>
      </c>
      <c r="F139" s="426"/>
      <c r="G139" s="403"/>
      <c r="H139" s="404"/>
      <c r="I139" s="322" t="s">
        <v>610</v>
      </c>
      <c r="J139" s="322" t="s">
        <v>686</v>
      </c>
      <c r="K139" s="322"/>
    </row>
    <row r="140" spans="1:16" s="2" customFormat="1" ht="132">
      <c r="A140" s="12" t="s">
        <v>12</v>
      </c>
      <c r="B140" s="12" t="s">
        <v>123</v>
      </c>
      <c r="C140" s="12" t="s">
        <v>31</v>
      </c>
      <c r="D140" s="12" t="s">
        <v>31</v>
      </c>
      <c r="E140" s="86" t="s">
        <v>362</v>
      </c>
      <c r="F140" s="427"/>
      <c r="G140" s="405"/>
      <c r="H140" s="406"/>
      <c r="I140" s="322" t="s">
        <v>404</v>
      </c>
      <c r="J140" s="322" t="s">
        <v>687</v>
      </c>
      <c r="K140" s="322"/>
    </row>
    <row r="141" spans="1:16" ht="96">
      <c r="A141" s="12" t="s">
        <v>12</v>
      </c>
      <c r="B141" s="12" t="s">
        <v>123</v>
      </c>
      <c r="C141" s="12" t="s">
        <v>34</v>
      </c>
      <c r="D141" s="12"/>
      <c r="E141" s="328" t="s">
        <v>363</v>
      </c>
      <c r="F141" s="328" t="s">
        <v>413</v>
      </c>
      <c r="G141" s="397" t="s">
        <v>709</v>
      </c>
      <c r="H141" s="398"/>
      <c r="I141" s="328"/>
      <c r="J141" s="119" t="s">
        <v>412</v>
      </c>
      <c r="K141" s="328"/>
      <c r="L141" s="237" t="s">
        <v>308</v>
      </c>
    </row>
    <row r="142" spans="1:16">
      <c r="A142" s="8"/>
      <c r="B142" s="8"/>
      <c r="C142" s="8"/>
      <c r="D142" s="8"/>
      <c r="E142" s="8"/>
      <c r="F142" s="8"/>
      <c r="G142" s="98"/>
      <c r="H142" s="98"/>
      <c r="I142" s="8"/>
    </row>
    <row r="143" spans="1:16" ht="15">
      <c r="A143" s="421" t="s">
        <v>529</v>
      </c>
      <c r="B143" s="421"/>
      <c r="C143" s="421"/>
      <c r="D143" s="421"/>
      <c r="E143" s="421"/>
      <c r="F143" s="421"/>
      <c r="G143" s="421"/>
      <c r="H143" s="421"/>
      <c r="I143" s="421"/>
      <c r="J143" s="421"/>
      <c r="K143" s="421"/>
      <c r="L143" s="421"/>
    </row>
    <row r="144" spans="1:16">
      <c r="A144" s="7"/>
      <c r="B144" s="7"/>
      <c r="C144" s="7"/>
      <c r="D144" s="7"/>
      <c r="E144" s="325"/>
      <c r="F144" s="325"/>
      <c r="G144" s="333"/>
      <c r="H144" s="333"/>
      <c r="I144" s="325"/>
    </row>
  </sheetData>
  <mergeCells count="204">
    <mergeCell ref="A8:A15"/>
    <mergeCell ref="B8:B15"/>
    <mergeCell ref="C8:C15"/>
    <mergeCell ref="D8:D15"/>
    <mergeCell ref="E8:E15"/>
    <mergeCell ref="A4:K4"/>
    <mergeCell ref="A3:K3"/>
    <mergeCell ref="G8:H15"/>
    <mergeCell ref="I8:I15"/>
    <mergeCell ref="F9:F10"/>
    <mergeCell ref="F11:F12"/>
    <mergeCell ref="A6:D6"/>
    <mergeCell ref="E6:E7"/>
    <mergeCell ref="F6:F7"/>
    <mergeCell ref="I6:I7"/>
    <mergeCell ref="A5:I5"/>
    <mergeCell ref="J8:J15"/>
    <mergeCell ref="K8:K15"/>
    <mergeCell ref="H6:H7"/>
    <mergeCell ref="G16:H18"/>
    <mergeCell ref="I16:I18"/>
    <mergeCell ref="A16:A18"/>
    <mergeCell ref="B16:B18"/>
    <mergeCell ref="C16:C18"/>
    <mergeCell ref="D16:D18"/>
    <mergeCell ref="E16:E18"/>
    <mergeCell ref="F16:F18"/>
    <mergeCell ref="G25:H25"/>
    <mergeCell ref="A72:A73"/>
    <mergeCell ref="B72:B73"/>
    <mergeCell ref="C72:C73"/>
    <mergeCell ref="D72:D73"/>
    <mergeCell ref="E72:E73"/>
    <mergeCell ref="G72:H73"/>
    <mergeCell ref="F72:F73"/>
    <mergeCell ref="E66:E68"/>
    <mergeCell ref="F66:F67"/>
    <mergeCell ref="G66:H68"/>
    <mergeCell ref="G69:H69"/>
    <mergeCell ref="F70:F71"/>
    <mergeCell ref="G70:H71"/>
    <mergeCell ref="A100:A101"/>
    <mergeCell ref="B100:B101"/>
    <mergeCell ref="C100:C101"/>
    <mergeCell ref="D100:D101"/>
    <mergeCell ref="F100:F101"/>
    <mergeCell ref="G100:H101"/>
    <mergeCell ref="A90:A98"/>
    <mergeCell ref="B90:B98"/>
    <mergeCell ref="C90:C98"/>
    <mergeCell ref="D90:D98"/>
    <mergeCell ref="G90:H98"/>
    <mergeCell ref="F131:F132"/>
    <mergeCell ref="G131:H131"/>
    <mergeCell ref="I131:I132"/>
    <mergeCell ref="G132:H132"/>
    <mergeCell ref="G109:H109"/>
    <mergeCell ref="A117:A118"/>
    <mergeCell ref="B117:B118"/>
    <mergeCell ref="C117:C118"/>
    <mergeCell ref="D117:D118"/>
    <mergeCell ref="E117:E118"/>
    <mergeCell ref="G117:H118"/>
    <mergeCell ref="I117:I118"/>
    <mergeCell ref="A119:A120"/>
    <mergeCell ref="B119:B120"/>
    <mergeCell ref="C119:C120"/>
    <mergeCell ref="D119:D120"/>
    <mergeCell ref="E119:E120"/>
    <mergeCell ref="F110:F111"/>
    <mergeCell ref="G110:H111"/>
    <mergeCell ref="I110:I111"/>
    <mergeCell ref="F112:F113"/>
    <mergeCell ref="G112:H113"/>
    <mergeCell ref="I112:I113"/>
    <mergeCell ref="F126:F127"/>
    <mergeCell ref="J129:J130"/>
    <mergeCell ref="J114:J115"/>
    <mergeCell ref="J85:J89"/>
    <mergeCell ref="I128:I130"/>
    <mergeCell ref="F63:F65"/>
    <mergeCell ref="G63:H63"/>
    <mergeCell ref="G64:H64"/>
    <mergeCell ref="G65:H65"/>
    <mergeCell ref="I93:I95"/>
    <mergeCell ref="I97:I98"/>
    <mergeCell ref="G99:H99"/>
    <mergeCell ref="I85:I89"/>
    <mergeCell ref="I72:I73"/>
    <mergeCell ref="G74:H74"/>
    <mergeCell ref="I119:I120"/>
    <mergeCell ref="F122:F124"/>
    <mergeCell ref="G122:H124"/>
    <mergeCell ref="I114:I115"/>
    <mergeCell ref="I44:I51"/>
    <mergeCell ref="F45:F46"/>
    <mergeCell ref="F47:F48"/>
    <mergeCell ref="G52:H52"/>
    <mergeCell ref="G53:H53"/>
    <mergeCell ref="G22:H22"/>
    <mergeCell ref="G21:H21"/>
    <mergeCell ref="G20:H20"/>
    <mergeCell ref="G19:H19"/>
    <mergeCell ref="G23:H23"/>
    <mergeCell ref="G24:H24"/>
    <mergeCell ref="F40:F41"/>
    <mergeCell ref="G26:H26"/>
    <mergeCell ref="G27:H27"/>
    <mergeCell ref="G28:H28"/>
    <mergeCell ref="G29:H29"/>
    <mergeCell ref="G30:H30"/>
    <mergeCell ref="G31:H31"/>
    <mergeCell ref="F61:F62"/>
    <mergeCell ref="G61:H62"/>
    <mergeCell ref="G54:H54"/>
    <mergeCell ref="G55:H55"/>
    <mergeCell ref="G56:H56"/>
    <mergeCell ref="G57:H57"/>
    <mergeCell ref="F58:F60"/>
    <mergeCell ref="G58:H60"/>
    <mergeCell ref="G119:H120"/>
    <mergeCell ref="F114:F116"/>
    <mergeCell ref="G114:H116"/>
    <mergeCell ref="K16:K18"/>
    <mergeCell ref="J44:J51"/>
    <mergeCell ref="K44:K51"/>
    <mergeCell ref="J66:J68"/>
    <mergeCell ref="K66:K68"/>
    <mergeCell ref="J72:J73"/>
    <mergeCell ref="K72:K73"/>
    <mergeCell ref="J6:J7"/>
    <mergeCell ref="K6:K7"/>
    <mergeCell ref="J16:J18"/>
    <mergeCell ref="J64:J65"/>
    <mergeCell ref="A143:L143"/>
    <mergeCell ref="L66:L68"/>
    <mergeCell ref="J82:J84"/>
    <mergeCell ref="K82:K84"/>
    <mergeCell ref="J100:J101"/>
    <mergeCell ref="K100:K101"/>
    <mergeCell ref="G121:H121"/>
    <mergeCell ref="I66:I68"/>
    <mergeCell ref="K128:K130"/>
    <mergeCell ref="K131:K132"/>
    <mergeCell ref="F138:F140"/>
    <mergeCell ref="G138:H140"/>
    <mergeCell ref="F128:F130"/>
    <mergeCell ref="G128:H130"/>
    <mergeCell ref="K114:K115"/>
    <mergeCell ref="J117:J118"/>
    <mergeCell ref="K117:K118"/>
    <mergeCell ref="J119:J120"/>
    <mergeCell ref="K119:K120"/>
    <mergeCell ref="J103:J104"/>
    <mergeCell ref="K103:K104"/>
    <mergeCell ref="J110:J111"/>
    <mergeCell ref="K110:K111"/>
    <mergeCell ref="K112:K113"/>
    <mergeCell ref="M82:M84"/>
    <mergeCell ref="L72:L73"/>
    <mergeCell ref="E82:E84"/>
    <mergeCell ref="G82:H84"/>
    <mergeCell ref="F103:F104"/>
    <mergeCell ref="F106:F108"/>
    <mergeCell ref="F93:F95"/>
    <mergeCell ref="G76:H76"/>
    <mergeCell ref="G77:H77"/>
    <mergeCell ref="G78:H78"/>
    <mergeCell ref="K85:K89"/>
    <mergeCell ref="J93:J95"/>
    <mergeCell ref="K93:K95"/>
    <mergeCell ref="J97:J98"/>
    <mergeCell ref="K97:K98"/>
    <mergeCell ref="G79:H79"/>
    <mergeCell ref="G80:H80"/>
    <mergeCell ref="G81:H81"/>
    <mergeCell ref="G85:H89"/>
    <mergeCell ref="G75:H75"/>
    <mergeCell ref="G102:H102"/>
    <mergeCell ref="G103:H104"/>
    <mergeCell ref="I103:I104"/>
    <mergeCell ref="G105:H105"/>
    <mergeCell ref="G141:H141"/>
    <mergeCell ref="G137:H137"/>
    <mergeCell ref="G136:H136"/>
    <mergeCell ref="G135:H135"/>
    <mergeCell ref="G134:H134"/>
    <mergeCell ref="G133:H133"/>
    <mergeCell ref="G32:H32"/>
    <mergeCell ref="G33:H33"/>
    <mergeCell ref="G34:H34"/>
    <mergeCell ref="G106:H108"/>
    <mergeCell ref="G125:H125"/>
    <mergeCell ref="G43:H43"/>
    <mergeCell ref="G42:H42"/>
    <mergeCell ref="G41:H41"/>
    <mergeCell ref="G40:H40"/>
    <mergeCell ref="G39:H39"/>
    <mergeCell ref="G38:H38"/>
    <mergeCell ref="G37:H37"/>
    <mergeCell ref="G36:H36"/>
    <mergeCell ref="G35:H35"/>
    <mergeCell ref="G44:H51"/>
    <mergeCell ref="G126:H127"/>
  </mergeCells>
  <printOptions horizontalCentered="1"/>
  <pageMargins left="0" right="0" top="0.23622047244094491" bottom="0" header="0.19685039370078741" footer="0.11811023622047245"/>
  <pageSetup paperSize="9" scale="60" fitToHeight="25" orientation="landscape" horizontalDpi="180" verticalDpi="180"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dimension ref="A1:Q38"/>
  <sheetViews>
    <sheetView showZeros="0" zoomScaleNormal="100" workbookViewId="0">
      <selection sqref="A1:N37"/>
    </sheetView>
  </sheetViews>
  <sheetFormatPr defaultColWidth="9.140625" defaultRowHeight="15"/>
  <cols>
    <col min="1" max="3" width="6.42578125" style="130" customWidth="1"/>
    <col min="4" max="4" width="6.42578125" style="131" customWidth="1"/>
    <col min="5" max="5" width="32.140625" style="175" customWidth="1"/>
    <col min="6" max="6" width="23.28515625" style="176" customWidth="1"/>
    <col min="7" max="7" width="10.7109375" style="177" customWidth="1"/>
    <col min="8" max="8" width="6.7109375" style="131" customWidth="1"/>
    <col min="9" max="9" width="7.7109375" style="131" customWidth="1"/>
    <col min="10" max="10" width="11" style="277" customWidth="1"/>
    <col min="11" max="11" width="11.140625" style="278" customWidth="1"/>
    <col min="12" max="12" width="9.140625" style="278"/>
    <col min="13" max="14" width="9.140625" style="135"/>
    <col min="15" max="16384" width="9.140625" style="131"/>
  </cols>
  <sheetData>
    <row r="1" spans="1:17" s="32" customFormat="1" ht="15.75">
      <c r="H1" s="275"/>
      <c r="I1" s="275"/>
      <c r="J1" s="60"/>
      <c r="K1" s="60"/>
      <c r="L1" s="60"/>
      <c r="M1" s="60"/>
      <c r="N1" s="306" t="s">
        <v>695</v>
      </c>
    </row>
    <row r="2" spans="1:17" s="32" customFormat="1" ht="15.75">
      <c r="A2" s="307"/>
      <c r="H2" s="275"/>
      <c r="I2" s="275"/>
      <c r="J2" s="60"/>
      <c r="K2" s="306"/>
      <c r="L2" s="306"/>
      <c r="M2" s="60"/>
      <c r="N2" s="60"/>
    </row>
    <row r="3" spans="1:17" s="32" customFormat="1" ht="15.75">
      <c r="A3" s="472" t="s">
        <v>207</v>
      </c>
      <c r="B3" s="472"/>
      <c r="C3" s="472"/>
      <c r="D3" s="472"/>
      <c r="E3" s="472"/>
      <c r="F3" s="472"/>
      <c r="G3" s="472"/>
      <c r="H3" s="472"/>
      <c r="I3" s="472"/>
      <c r="J3" s="472"/>
      <c r="K3" s="472"/>
      <c r="L3" s="472"/>
      <c r="M3" s="472"/>
      <c r="N3" s="472"/>
    </row>
    <row r="4" spans="1:17" s="32" customFormat="1" ht="15.75">
      <c r="A4" s="472" t="s">
        <v>696</v>
      </c>
      <c r="B4" s="472"/>
      <c r="C4" s="472"/>
      <c r="D4" s="472"/>
      <c r="E4" s="472"/>
      <c r="F4" s="472"/>
      <c r="G4" s="472"/>
      <c r="H4" s="472"/>
      <c r="I4" s="472"/>
      <c r="J4" s="472"/>
      <c r="K4" s="472"/>
      <c r="L4" s="472"/>
      <c r="M4" s="472"/>
      <c r="N4" s="472"/>
    </row>
    <row r="5" spans="1:17" s="32" customFormat="1" ht="15.75">
      <c r="A5" s="472" t="s">
        <v>697</v>
      </c>
      <c r="B5" s="472"/>
      <c r="C5" s="472"/>
      <c r="D5" s="472"/>
      <c r="E5" s="472"/>
      <c r="F5" s="472"/>
      <c r="G5" s="472"/>
      <c r="H5" s="472"/>
      <c r="I5" s="472"/>
      <c r="J5" s="472"/>
      <c r="K5" s="472"/>
      <c r="L5" s="472"/>
      <c r="M5" s="472"/>
      <c r="N5" s="472"/>
    </row>
    <row r="6" spans="1:17" s="32" customFormat="1" ht="15.75">
      <c r="A6" s="472" t="s">
        <v>208</v>
      </c>
      <c r="B6" s="472"/>
      <c r="C6" s="472"/>
      <c r="D6" s="472"/>
      <c r="E6" s="472"/>
      <c r="F6" s="472"/>
      <c r="G6" s="472"/>
      <c r="H6" s="472"/>
      <c r="I6" s="472"/>
      <c r="J6" s="472"/>
      <c r="K6" s="472"/>
      <c r="L6" s="472"/>
      <c r="M6" s="472"/>
      <c r="N6" s="472"/>
    </row>
    <row r="7" spans="1:17" s="32" customFormat="1" ht="15.75">
      <c r="A7" s="472" t="s">
        <v>698</v>
      </c>
      <c r="B7" s="472"/>
      <c r="C7" s="472"/>
      <c r="D7" s="472"/>
      <c r="E7" s="472"/>
      <c r="F7" s="472"/>
      <c r="G7" s="472"/>
      <c r="H7" s="472"/>
      <c r="I7" s="472"/>
      <c r="J7" s="472"/>
      <c r="K7" s="472"/>
      <c r="L7" s="472"/>
      <c r="M7" s="472"/>
      <c r="N7" s="472"/>
    </row>
    <row r="8" spans="1:17" s="32" customFormat="1" ht="15.75">
      <c r="E8" s="33"/>
      <c r="F8" s="34"/>
      <c r="H8" s="275"/>
      <c r="I8" s="275"/>
      <c r="J8" s="60"/>
      <c r="K8" s="60"/>
      <c r="L8" s="60"/>
      <c r="M8" s="60"/>
      <c r="N8" s="60"/>
    </row>
    <row r="9" spans="1:17" s="13" customFormat="1" ht="15.75">
      <c r="A9" s="129" t="s">
        <v>310</v>
      </c>
      <c r="B9" s="129"/>
      <c r="C9" s="129"/>
      <c r="D9" s="129"/>
      <c r="E9" s="129"/>
      <c r="F9" s="129"/>
      <c r="G9" s="129"/>
      <c r="H9" s="129"/>
      <c r="I9" s="129"/>
      <c r="J9" s="129"/>
      <c r="K9" s="129"/>
      <c r="L9" s="129"/>
      <c r="M9" s="129"/>
      <c r="N9" s="129"/>
      <c r="O9" s="129"/>
      <c r="P9" s="129"/>
      <c r="Q9" s="129"/>
    </row>
    <row r="10" spans="1:17" s="13" customFormat="1" ht="18.75" customHeight="1">
      <c r="A10" s="375" t="s">
        <v>311</v>
      </c>
      <c r="B10" s="375"/>
      <c r="C10" s="375"/>
      <c r="D10" s="375"/>
      <c r="E10" s="375"/>
      <c r="F10" s="375"/>
      <c r="G10" s="375"/>
      <c r="H10" s="375"/>
      <c r="I10" s="375"/>
      <c r="J10" s="375"/>
      <c r="K10" s="85"/>
      <c r="L10" s="85"/>
      <c r="M10" s="35"/>
      <c r="N10" s="35"/>
      <c r="O10" s="85"/>
      <c r="P10" s="85"/>
      <c r="Q10" s="85"/>
    </row>
    <row r="11" spans="1:17">
      <c r="E11" s="132"/>
      <c r="F11" s="133"/>
      <c r="G11" s="134"/>
      <c r="H11" s="276"/>
      <c r="I11" s="276"/>
    </row>
    <row r="12" spans="1:17" s="137" customFormat="1" ht="69.75" customHeight="1">
      <c r="A12" s="466" t="s">
        <v>0</v>
      </c>
      <c r="B12" s="467"/>
      <c r="C12" s="467"/>
      <c r="D12" s="468"/>
      <c r="E12" s="136" t="s">
        <v>209</v>
      </c>
      <c r="F12" s="136" t="s">
        <v>210</v>
      </c>
      <c r="G12" s="469" t="s">
        <v>451</v>
      </c>
      <c r="H12" s="466" t="s">
        <v>452</v>
      </c>
      <c r="I12" s="468"/>
      <c r="J12" s="461" t="s">
        <v>211</v>
      </c>
      <c r="K12" s="471"/>
      <c r="L12" s="462"/>
      <c r="M12" s="461" t="s">
        <v>177</v>
      </c>
      <c r="N12" s="462"/>
    </row>
    <row r="13" spans="1:17" s="137" customFormat="1" ht="89.25">
      <c r="A13" s="138" t="s">
        <v>2</v>
      </c>
      <c r="B13" s="138" t="s">
        <v>3</v>
      </c>
      <c r="C13" s="138" t="s">
        <v>4</v>
      </c>
      <c r="D13" s="139" t="s">
        <v>5</v>
      </c>
      <c r="E13" s="140" t="s">
        <v>453</v>
      </c>
      <c r="F13" s="136" t="s">
        <v>198</v>
      </c>
      <c r="G13" s="470"/>
      <c r="H13" s="279" t="s">
        <v>212</v>
      </c>
      <c r="I13" s="279" t="s">
        <v>213</v>
      </c>
      <c r="J13" s="280" t="s">
        <v>178</v>
      </c>
      <c r="K13" s="281" t="s">
        <v>179</v>
      </c>
      <c r="L13" s="281" t="s">
        <v>180</v>
      </c>
      <c r="M13" s="280" t="s">
        <v>181</v>
      </c>
      <c r="N13" s="280" t="s">
        <v>312</v>
      </c>
    </row>
    <row r="14" spans="1:17" s="137" customFormat="1" ht="51">
      <c r="A14" s="141" t="s">
        <v>12</v>
      </c>
      <c r="B14" s="141" t="s">
        <v>77</v>
      </c>
      <c r="C14" s="141"/>
      <c r="D14" s="141"/>
      <c r="E14" s="263" t="s">
        <v>367</v>
      </c>
      <c r="F14" s="263"/>
      <c r="G14" s="142"/>
      <c r="H14" s="282"/>
      <c r="I14" s="282"/>
      <c r="J14" s="283"/>
      <c r="K14" s="143"/>
      <c r="L14" s="143"/>
      <c r="M14" s="143"/>
      <c r="N14" s="143"/>
    </row>
    <row r="15" spans="1:17" s="137" customFormat="1" ht="63.75">
      <c r="A15" s="141" t="s">
        <v>12</v>
      </c>
      <c r="B15" s="141" t="s">
        <v>77</v>
      </c>
      <c r="C15" s="141" t="s">
        <v>21</v>
      </c>
      <c r="D15" s="144"/>
      <c r="E15" s="145" t="s">
        <v>91</v>
      </c>
      <c r="F15" s="146" t="s">
        <v>218</v>
      </c>
      <c r="G15" s="147" t="s">
        <v>215</v>
      </c>
      <c r="H15" s="284"/>
      <c r="I15" s="284"/>
      <c r="J15" s="285">
        <f>J16+J17+J20</f>
        <v>17805.400000000001</v>
      </c>
      <c r="K15" s="285">
        <f t="shared" ref="K15:L15" si="0">K16+K17+K20</f>
        <v>31531.3</v>
      </c>
      <c r="L15" s="285">
        <f t="shared" si="0"/>
        <v>31531.3</v>
      </c>
      <c r="M15" s="143">
        <f>L15/J15%</f>
        <v>177.1</v>
      </c>
      <c r="N15" s="143">
        <f>L15/K15%</f>
        <v>100</v>
      </c>
    </row>
    <row r="16" spans="1:17" s="137" customFormat="1" ht="41.45" customHeight="1">
      <c r="A16" s="148"/>
      <c r="B16" s="148"/>
      <c r="C16" s="148"/>
      <c r="D16" s="149"/>
      <c r="E16" s="150" t="s">
        <v>368</v>
      </c>
      <c r="F16" s="150" t="s">
        <v>218</v>
      </c>
      <c r="G16" s="147" t="s">
        <v>215</v>
      </c>
      <c r="H16" s="284">
        <v>12</v>
      </c>
      <c r="I16" s="284">
        <v>12</v>
      </c>
      <c r="J16" s="285">
        <v>9708.7000000000007</v>
      </c>
      <c r="K16" s="143">
        <v>14564.3</v>
      </c>
      <c r="L16" s="143">
        <v>14564.3</v>
      </c>
      <c r="M16" s="143">
        <f t="shared" ref="M16:M20" si="1">L16/J16%</f>
        <v>150</v>
      </c>
      <c r="N16" s="143">
        <f t="shared" ref="N16:N20" si="2">L16/K16%</f>
        <v>100</v>
      </c>
    </row>
    <row r="17" spans="1:14" s="137" customFormat="1" ht="63.75">
      <c r="A17" s="148"/>
      <c r="B17" s="148"/>
      <c r="C17" s="148"/>
      <c r="D17" s="149"/>
      <c r="E17" s="150" t="s">
        <v>369</v>
      </c>
      <c r="F17" s="264" t="s">
        <v>370</v>
      </c>
      <c r="G17" s="151" t="s">
        <v>215</v>
      </c>
      <c r="H17" s="284">
        <v>5232</v>
      </c>
      <c r="I17" s="284">
        <v>7225</v>
      </c>
      <c r="J17" s="285">
        <v>1174.2</v>
      </c>
      <c r="K17" s="143">
        <v>4104</v>
      </c>
      <c r="L17" s="143">
        <v>4104</v>
      </c>
      <c r="M17" s="143">
        <f t="shared" si="1"/>
        <v>349.5</v>
      </c>
      <c r="N17" s="143">
        <f t="shared" si="2"/>
        <v>100</v>
      </c>
    </row>
    <row r="18" spans="1:14" s="137" customFormat="1" ht="25.5" hidden="1">
      <c r="A18" s="148"/>
      <c r="B18" s="148"/>
      <c r="C18" s="148"/>
      <c r="D18" s="149"/>
      <c r="E18" s="463" t="s">
        <v>371</v>
      </c>
      <c r="F18" s="264" t="s">
        <v>372</v>
      </c>
      <c r="G18" s="151" t="s">
        <v>215</v>
      </c>
      <c r="H18" s="284"/>
      <c r="I18" s="284"/>
      <c r="J18" s="285"/>
      <c r="K18" s="143"/>
      <c r="L18" s="143"/>
      <c r="M18" s="143" t="e">
        <f t="shared" si="1"/>
        <v>#DIV/0!</v>
      </c>
      <c r="N18" s="143" t="e">
        <f t="shared" si="2"/>
        <v>#DIV/0!</v>
      </c>
    </row>
    <row r="19" spans="1:14" s="137" customFormat="1" ht="38.25" hidden="1">
      <c r="A19" s="148"/>
      <c r="B19" s="148"/>
      <c r="C19" s="148"/>
      <c r="D19" s="149"/>
      <c r="E19" s="464"/>
      <c r="F19" s="264" t="s">
        <v>454</v>
      </c>
      <c r="G19" s="151" t="s">
        <v>215</v>
      </c>
      <c r="H19" s="284"/>
      <c r="I19" s="284"/>
      <c r="J19" s="285"/>
      <c r="K19" s="143"/>
      <c r="L19" s="143"/>
      <c r="M19" s="143" t="e">
        <f t="shared" si="1"/>
        <v>#DIV/0!</v>
      </c>
      <c r="N19" s="143" t="e">
        <f t="shared" si="2"/>
        <v>#DIV/0!</v>
      </c>
    </row>
    <row r="20" spans="1:14" s="137" customFormat="1" ht="51">
      <c r="A20" s="152"/>
      <c r="B20" s="152"/>
      <c r="C20" s="152"/>
      <c r="D20" s="153"/>
      <c r="E20" s="150" t="s">
        <v>373</v>
      </c>
      <c r="F20" s="150" t="s">
        <v>374</v>
      </c>
      <c r="G20" s="151" t="s">
        <v>375</v>
      </c>
      <c r="H20" s="284">
        <v>6800</v>
      </c>
      <c r="I20" s="284">
        <v>6758</v>
      </c>
      <c r="J20" s="285">
        <v>6922.5</v>
      </c>
      <c r="K20" s="285">
        <v>12863</v>
      </c>
      <c r="L20" s="285">
        <v>12863</v>
      </c>
      <c r="M20" s="143">
        <f t="shared" si="1"/>
        <v>185.8</v>
      </c>
      <c r="N20" s="143">
        <f t="shared" si="2"/>
        <v>100</v>
      </c>
    </row>
    <row r="21" spans="1:14" s="137" customFormat="1" ht="38.25">
      <c r="A21" s="151">
        <v>30</v>
      </c>
      <c r="B21" s="151">
        <v>3</v>
      </c>
      <c r="C21" s="151"/>
      <c r="D21" s="151"/>
      <c r="E21" s="154" t="s">
        <v>167</v>
      </c>
      <c r="F21" s="264"/>
      <c r="G21" s="147"/>
      <c r="H21" s="284"/>
      <c r="I21" s="284"/>
      <c r="J21" s="285"/>
      <c r="K21" s="143"/>
      <c r="L21" s="143"/>
      <c r="M21" s="143"/>
      <c r="N21" s="143"/>
    </row>
    <row r="22" spans="1:14" s="137" customFormat="1" ht="77.45" customHeight="1">
      <c r="A22" s="141" t="s">
        <v>12</v>
      </c>
      <c r="B22" s="141" t="s">
        <v>104</v>
      </c>
      <c r="C22" s="141" t="s">
        <v>51</v>
      </c>
      <c r="D22" s="155"/>
      <c r="E22" s="150" t="s">
        <v>455</v>
      </c>
      <c r="F22" s="150"/>
      <c r="G22" s="156"/>
      <c r="H22" s="143"/>
      <c r="I22" s="143"/>
      <c r="J22" s="143">
        <f>J23+J24+J25+J26+J27+J28+J29+J30+J31+J32+J33+J34+J35</f>
        <v>1666963.6</v>
      </c>
      <c r="K22" s="143">
        <f t="shared" ref="K22:L22" si="3">K23+K24+K25+K26+K27+K28+K29+K30+K31+K32+K33+K34+K35</f>
        <v>2309067.1</v>
      </c>
      <c r="L22" s="143">
        <f t="shared" si="3"/>
        <v>2309067.1</v>
      </c>
      <c r="M22" s="143">
        <f t="shared" ref="M22:M33" si="4">L22/J22%</f>
        <v>138.5</v>
      </c>
      <c r="N22" s="143">
        <f t="shared" ref="N22:N33" si="5">L22/K22%</f>
        <v>100</v>
      </c>
    </row>
    <row r="23" spans="1:14" s="137" customFormat="1" ht="38.25">
      <c r="A23" s="157"/>
      <c r="B23" s="148"/>
      <c r="C23" s="148"/>
      <c r="E23" s="150" t="s">
        <v>376</v>
      </c>
      <c r="F23" s="150" t="s">
        <v>218</v>
      </c>
      <c r="G23" s="147" t="s">
        <v>377</v>
      </c>
      <c r="H23" s="286">
        <v>152</v>
      </c>
      <c r="I23" s="286">
        <v>166</v>
      </c>
      <c r="J23" s="287">
        <v>446.4</v>
      </c>
      <c r="K23" s="143">
        <v>490.8</v>
      </c>
      <c r="L23" s="143">
        <v>490.8</v>
      </c>
      <c r="M23" s="143">
        <f t="shared" si="4"/>
        <v>109.9</v>
      </c>
      <c r="N23" s="143">
        <f t="shared" si="5"/>
        <v>100</v>
      </c>
    </row>
    <row r="24" spans="1:14" s="137" customFormat="1" ht="89.25">
      <c r="A24" s="158"/>
      <c r="B24" s="158"/>
      <c r="C24" s="158"/>
      <c r="D24" s="159"/>
      <c r="E24" s="150" t="s">
        <v>217</v>
      </c>
      <c r="F24" s="150" t="s">
        <v>218</v>
      </c>
      <c r="G24" s="147" t="s">
        <v>377</v>
      </c>
      <c r="H24" s="284">
        <v>144</v>
      </c>
      <c r="I24" s="284">
        <v>130</v>
      </c>
      <c r="J24" s="285">
        <v>71.2</v>
      </c>
      <c r="K24" s="143">
        <v>119</v>
      </c>
      <c r="L24" s="143">
        <v>119</v>
      </c>
      <c r="M24" s="143">
        <f t="shared" si="4"/>
        <v>167.1</v>
      </c>
      <c r="N24" s="143">
        <f t="shared" si="5"/>
        <v>100</v>
      </c>
    </row>
    <row r="25" spans="1:14" s="137" customFormat="1" ht="76.5">
      <c r="A25" s="158"/>
      <c r="B25" s="158"/>
      <c r="C25" s="158"/>
      <c r="D25" s="159"/>
      <c r="E25" s="150" t="s">
        <v>219</v>
      </c>
      <c r="F25" s="150" t="s">
        <v>214</v>
      </c>
      <c r="G25" s="147" t="s">
        <v>377</v>
      </c>
      <c r="H25" s="284">
        <v>1600</v>
      </c>
      <c r="I25" s="284">
        <v>1607</v>
      </c>
      <c r="J25" s="285">
        <v>1475.8</v>
      </c>
      <c r="K25" s="143">
        <v>1625</v>
      </c>
      <c r="L25" s="143">
        <v>1625</v>
      </c>
      <c r="M25" s="143">
        <f t="shared" si="4"/>
        <v>110.1</v>
      </c>
      <c r="N25" s="143">
        <f t="shared" si="5"/>
        <v>100</v>
      </c>
    </row>
    <row r="26" spans="1:14" s="137" customFormat="1" ht="178.5">
      <c r="A26" s="158"/>
      <c r="B26" s="158"/>
      <c r="C26" s="158"/>
      <c r="D26" s="159"/>
      <c r="E26" s="160" t="s">
        <v>378</v>
      </c>
      <c r="F26" s="150" t="s">
        <v>220</v>
      </c>
      <c r="G26" s="147" t="s">
        <v>216</v>
      </c>
      <c r="H26" s="286">
        <f>31515+5022</f>
        <v>36537</v>
      </c>
      <c r="I26" s="286">
        <v>35276</v>
      </c>
      <c r="J26" s="287">
        <v>872000</v>
      </c>
      <c r="K26" s="143">
        <v>1009484</v>
      </c>
      <c r="L26" s="143">
        <v>1009484</v>
      </c>
      <c r="M26" s="143">
        <f t="shared" si="4"/>
        <v>115.8</v>
      </c>
      <c r="N26" s="143">
        <f t="shared" si="5"/>
        <v>100</v>
      </c>
    </row>
    <row r="27" spans="1:14" s="137" customFormat="1" ht="191.25">
      <c r="A27" s="158"/>
      <c r="B27" s="158"/>
      <c r="C27" s="158"/>
      <c r="D27" s="159"/>
      <c r="E27" s="161" t="s">
        <v>221</v>
      </c>
      <c r="F27" s="150" t="s">
        <v>220</v>
      </c>
      <c r="G27" s="147" t="s">
        <v>216</v>
      </c>
      <c r="H27" s="286">
        <f>44564+2190</f>
        <v>46754</v>
      </c>
      <c r="I27" s="286">
        <v>40926</v>
      </c>
      <c r="J27" s="287">
        <v>265609</v>
      </c>
      <c r="K27" s="143">
        <v>465514.1</v>
      </c>
      <c r="L27" s="143">
        <v>465514.1</v>
      </c>
      <c r="M27" s="143">
        <f t="shared" si="4"/>
        <v>175.3</v>
      </c>
      <c r="N27" s="143">
        <f t="shared" si="5"/>
        <v>100</v>
      </c>
    </row>
    <row r="28" spans="1:14" ht="191.25">
      <c r="A28" s="158"/>
      <c r="B28" s="158"/>
      <c r="C28" s="158"/>
      <c r="D28" s="159"/>
      <c r="E28" s="150" t="s">
        <v>222</v>
      </c>
      <c r="F28" s="150" t="s">
        <v>220</v>
      </c>
      <c r="G28" s="147" t="s">
        <v>216</v>
      </c>
      <c r="H28" s="286">
        <v>32053</v>
      </c>
      <c r="I28" s="286">
        <v>37527</v>
      </c>
      <c r="J28" s="287">
        <v>520938.3</v>
      </c>
      <c r="K28" s="143">
        <v>808967</v>
      </c>
      <c r="L28" s="143">
        <v>808967</v>
      </c>
      <c r="M28" s="143">
        <f t="shared" si="4"/>
        <v>155.30000000000001</v>
      </c>
      <c r="N28" s="143">
        <f t="shared" si="5"/>
        <v>100</v>
      </c>
    </row>
    <row r="29" spans="1:14" s="166" customFormat="1" ht="63.75">
      <c r="A29" s="162"/>
      <c r="B29" s="162"/>
      <c r="C29" s="162"/>
      <c r="D29" s="163"/>
      <c r="E29" s="164" t="s">
        <v>456</v>
      </c>
      <c r="F29" s="165" t="s">
        <v>379</v>
      </c>
      <c r="G29" s="156" t="s">
        <v>377</v>
      </c>
      <c r="H29" s="286">
        <v>1722</v>
      </c>
      <c r="I29" s="286">
        <v>922</v>
      </c>
      <c r="J29" s="287">
        <v>4929.7</v>
      </c>
      <c r="K29" s="143">
        <v>20131</v>
      </c>
      <c r="L29" s="143">
        <v>20131</v>
      </c>
      <c r="M29" s="143">
        <f t="shared" si="4"/>
        <v>408.4</v>
      </c>
      <c r="N29" s="143">
        <f t="shared" si="5"/>
        <v>100</v>
      </c>
    </row>
    <row r="30" spans="1:14" s="166" customFormat="1" ht="74.45" customHeight="1">
      <c r="A30" s="167"/>
      <c r="B30" s="167"/>
      <c r="C30" s="167"/>
      <c r="D30" s="168"/>
      <c r="E30" s="164" t="s">
        <v>457</v>
      </c>
      <c r="F30" s="150" t="s">
        <v>458</v>
      </c>
      <c r="G30" s="147" t="s">
        <v>216</v>
      </c>
      <c r="H30" s="286">
        <v>121</v>
      </c>
      <c r="I30" s="286">
        <v>139</v>
      </c>
      <c r="J30" s="287">
        <v>987.5</v>
      </c>
      <c r="K30" s="143">
        <v>1489</v>
      </c>
      <c r="L30" s="143">
        <v>1489</v>
      </c>
      <c r="M30" s="143">
        <f t="shared" si="4"/>
        <v>150.80000000000001</v>
      </c>
      <c r="N30" s="143">
        <f t="shared" si="5"/>
        <v>100</v>
      </c>
    </row>
    <row r="31" spans="1:14" s="166" customFormat="1" ht="48" customHeight="1">
      <c r="A31" s="169"/>
      <c r="B31" s="169"/>
      <c r="C31" s="169"/>
      <c r="D31" s="170"/>
      <c r="E31" s="171" t="s">
        <v>459</v>
      </c>
      <c r="F31" s="172" t="s">
        <v>218</v>
      </c>
      <c r="G31" s="142" t="s">
        <v>377</v>
      </c>
      <c r="H31" s="288">
        <v>232</v>
      </c>
      <c r="I31" s="288">
        <v>252</v>
      </c>
      <c r="J31" s="289">
        <v>446.7</v>
      </c>
      <c r="K31" s="143">
        <v>745.2</v>
      </c>
      <c r="L31" s="143">
        <v>745.2</v>
      </c>
      <c r="M31" s="143">
        <f t="shared" si="4"/>
        <v>166.8</v>
      </c>
      <c r="N31" s="143">
        <f t="shared" si="5"/>
        <v>100</v>
      </c>
    </row>
    <row r="32" spans="1:14" s="166" customFormat="1" ht="97.9" customHeight="1">
      <c r="A32" s="167"/>
      <c r="B32" s="167"/>
      <c r="C32" s="167"/>
      <c r="D32" s="168"/>
      <c r="E32" s="164" t="s">
        <v>460</v>
      </c>
      <c r="F32" s="173" t="s">
        <v>461</v>
      </c>
      <c r="G32" s="147" t="s">
        <v>377</v>
      </c>
      <c r="H32" s="286">
        <v>36</v>
      </c>
      <c r="I32" s="286">
        <v>36</v>
      </c>
      <c r="J32" s="287">
        <v>5.5</v>
      </c>
      <c r="K32" s="143">
        <v>52</v>
      </c>
      <c r="L32" s="143">
        <v>52</v>
      </c>
      <c r="M32" s="143">
        <f t="shared" si="4"/>
        <v>945.5</v>
      </c>
      <c r="N32" s="143">
        <f t="shared" si="5"/>
        <v>100</v>
      </c>
    </row>
    <row r="33" spans="1:14" s="166" customFormat="1" ht="58.9" customHeight="1">
      <c r="A33" s="167"/>
      <c r="B33" s="167"/>
      <c r="C33" s="167"/>
      <c r="D33" s="168"/>
      <c r="E33" s="164" t="s">
        <v>462</v>
      </c>
      <c r="F33" s="150" t="s">
        <v>220</v>
      </c>
      <c r="G33" s="147" t="s">
        <v>216</v>
      </c>
      <c r="H33" s="286">
        <v>70</v>
      </c>
      <c r="I33" s="286">
        <v>81</v>
      </c>
      <c r="J33" s="287">
        <v>53.5</v>
      </c>
      <c r="K33" s="143">
        <v>284</v>
      </c>
      <c r="L33" s="143">
        <v>284</v>
      </c>
      <c r="M33" s="143">
        <f t="shared" si="4"/>
        <v>530.79999999999995</v>
      </c>
      <c r="N33" s="143">
        <f t="shared" si="5"/>
        <v>100</v>
      </c>
    </row>
    <row r="34" spans="1:14" s="166" customFormat="1" ht="63.75" hidden="1">
      <c r="A34" s="167"/>
      <c r="B34" s="167"/>
      <c r="C34" s="167"/>
      <c r="D34" s="168"/>
      <c r="E34" s="174" t="s">
        <v>463</v>
      </c>
      <c r="F34" s="165" t="s">
        <v>218</v>
      </c>
      <c r="G34" s="156" t="s">
        <v>247</v>
      </c>
      <c r="H34" s="286">
        <v>220</v>
      </c>
      <c r="I34" s="286"/>
      <c r="J34" s="287">
        <v>0</v>
      </c>
      <c r="K34" s="290"/>
      <c r="L34" s="290"/>
      <c r="M34" s="143" t="e">
        <f t="shared" ref="M34" si="6">L34/J34%</f>
        <v>#DIV/0!</v>
      </c>
      <c r="N34" s="143" t="e">
        <f t="shared" ref="N34:N35" si="7">L34/K34%</f>
        <v>#DIV/0!</v>
      </c>
    </row>
    <row r="35" spans="1:14" s="166" customFormat="1" ht="63.75">
      <c r="A35" s="167"/>
      <c r="B35" s="167"/>
      <c r="C35" s="167"/>
      <c r="D35" s="168"/>
      <c r="E35" s="164" t="s">
        <v>463</v>
      </c>
      <c r="F35" s="165" t="s">
        <v>218</v>
      </c>
      <c r="G35" s="156" t="s">
        <v>247</v>
      </c>
      <c r="H35" s="286">
        <v>220</v>
      </c>
      <c r="I35" s="286">
        <v>170</v>
      </c>
      <c r="J35" s="287"/>
      <c r="K35" s="291">
        <v>166</v>
      </c>
      <c r="L35" s="291">
        <v>166</v>
      </c>
      <c r="M35" s="143"/>
      <c r="N35" s="143">
        <f t="shared" si="7"/>
        <v>100</v>
      </c>
    </row>
    <row r="36" spans="1:14">
      <c r="F36" s="465" t="s">
        <v>380</v>
      </c>
      <c r="G36" s="465"/>
      <c r="H36" s="465"/>
      <c r="I36" s="465"/>
      <c r="J36" s="465"/>
    </row>
    <row r="38" spans="1:14">
      <c r="J38" s="292"/>
    </row>
  </sheetData>
  <mergeCells count="13">
    <mergeCell ref="A3:N3"/>
    <mergeCell ref="A4:N4"/>
    <mergeCell ref="A5:N5"/>
    <mergeCell ref="A6:N6"/>
    <mergeCell ref="A7:N7"/>
    <mergeCell ref="M12:N12"/>
    <mergeCell ref="E18:E19"/>
    <mergeCell ref="A10:J10"/>
    <mergeCell ref="F36:J36"/>
    <mergeCell ref="A12:D12"/>
    <mergeCell ref="G12:G13"/>
    <mergeCell ref="H12:I12"/>
    <mergeCell ref="J12:L12"/>
  </mergeCells>
  <printOptions horizontalCentered="1"/>
  <pageMargins left="0.19685039370078741" right="0.31496062992125984" top="0.35433070866141736" bottom="0.15748031496062992"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dimension ref="A1:R43"/>
  <sheetViews>
    <sheetView topLeftCell="A10" workbookViewId="0">
      <selection activeCell="E62" sqref="E62"/>
    </sheetView>
  </sheetViews>
  <sheetFormatPr defaultColWidth="9.140625" defaultRowHeight="15"/>
  <cols>
    <col min="1" max="1" width="10.42578125" style="52" customWidth="1"/>
    <col min="2" max="2" width="7" style="52" customWidth="1"/>
    <col min="3" max="3" width="4.85546875" style="80" customWidth="1"/>
    <col min="4" max="4" width="54.7109375" style="80" customWidth="1"/>
    <col min="5" max="5" width="11.5703125" style="53" customWidth="1"/>
    <col min="6" max="7" width="12.42578125" style="80" hidden="1" customWidth="1"/>
    <col min="8" max="8" width="19.5703125" style="99" customWidth="1"/>
    <col min="9" max="10" width="11" style="55" customWidth="1"/>
    <col min="11" max="11" width="10.140625" style="51" customWidth="1"/>
    <col min="12" max="12" width="33.7109375" style="58" customWidth="1"/>
    <col min="13" max="13" width="9.85546875" style="80" hidden="1" customWidth="1"/>
    <col min="14" max="15" width="0" style="80" hidden="1" customWidth="1"/>
    <col min="16" max="16" width="14.42578125" style="80" hidden="1" customWidth="1"/>
    <col min="17" max="17" width="54.140625" style="80" customWidth="1"/>
    <col min="18" max="16384" width="9.140625" style="80"/>
  </cols>
  <sheetData>
    <row r="1" spans="1:18" s="36" customFormat="1">
      <c r="H1" s="103"/>
      <c r="I1" s="54"/>
      <c r="J1" s="54"/>
      <c r="L1" s="308" t="s">
        <v>699</v>
      </c>
    </row>
    <row r="2" spans="1:18" s="36" customFormat="1">
      <c r="A2" s="474" t="s">
        <v>223</v>
      </c>
      <c r="B2" s="474"/>
      <c r="C2" s="474"/>
      <c r="D2" s="474"/>
      <c r="E2" s="474"/>
      <c r="F2" s="474"/>
      <c r="G2" s="474"/>
      <c r="H2" s="474"/>
      <c r="I2" s="474"/>
      <c r="J2" s="474"/>
      <c r="K2" s="474"/>
      <c r="L2" s="474"/>
    </row>
    <row r="3" spans="1:18" s="36" customFormat="1">
      <c r="A3" s="474" t="s">
        <v>528</v>
      </c>
      <c r="B3" s="474"/>
      <c r="C3" s="474"/>
      <c r="D3" s="474"/>
      <c r="E3" s="474"/>
      <c r="F3" s="474"/>
      <c r="G3" s="474"/>
      <c r="H3" s="474"/>
      <c r="I3" s="474"/>
      <c r="J3" s="474"/>
      <c r="K3" s="474"/>
      <c r="L3" s="474"/>
    </row>
    <row r="4" spans="1:18" s="36" customFormat="1">
      <c r="E4" s="39"/>
      <c r="F4" s="39"/>
      <c r="G4" s="40"/>
      <c r="H4" s="103"/>
      <c r="I4" s="54"/>
      <c r="J4" s="54"/>
      <c r="K4" s="37"/>
      <c r="L4" s="56"/>
    </row>
    <row r="5" spans="1:18" s="36" customFormat="1">
      <c r="A5" s="474" t="s">
        <v>224</v>
      </c>
      <c r="B5" s="474"/>
      <c r="C5" s="474"/>
      <c r="D5" s="474"/>
      <c r="E5" s="474"/>
      <c r="F5" s="474"/>
      <c r="G5" s="474"/>
      <c r="H5" s="474"/>
      <c r="I5" s="474"/>
      <c r="J5" s="474"/>
      <c r="K5" s="474"/>
      <c r="L5" s="474"/>
    </row>
    <row r="6" spans="1:18" s="36" customFormat="1">
      <c r="A6" s="474" t="s">
        <v>175</v>
      </c>
      <c r="B6" s="474"/>
      <c r="C6" s="474"/>
      <c r="D6" s="474"/>
      <c r="E6" s="474"/>
      <c r="F6" s="474"/>
      <c r="G6" s="474"/>
      <c r="H6" s="474"/>
      <c r="I6" s="474"/>
      <c r="J6" s="474"/>
      <c r="K6" s="474"/>
      <c r="L6" s="474"/>
    </row>
    <row r="7" spans="1:18" s="36" customFormat="1">
      <c r="A7" s="36" t="s">
        <v>225</v>
      </c>
      <c r="E7" s="39"/>
      <c r="F7" s="39"/>
      <c r="G7" s="40"/>
      <c r="H7" s="103"/>
      <c r="I7" s="54"/>
      <c r="J7" s="54"/>
      <c r="K7" s="37"/>
      <c r="L7" s="56"/>
    </row>
    <row r="8" spans="1:18" s="36" customFormat="1">
      <c r="E8" s="39"/>
      <c r="F8" s="39"/>
      <c r="G8" s="40"/>
      <c r="H8" s="103"/>
      <c r="I8" s="54"/>
      <c r="J8" s="54"/>
      <c r="K8" s="37"/>
      <c r="L8" s="56"/>
    </row>
    <row r="9" spans="1:18" s="36" customFormat="1">
      <c r="A9" s="475" t="s">
        <v>405</v>
      </c>
      <c r="B9" s="475"/>
      <c r="C9" s="475"/>
      <c r="D9" s="475"/>
      <c r="E9" s="475"/>
      <c r="F9" s="475"/>
      <c r="G9" s="475"/>
      <c r="H9" s="475"/>
      <c r="I9" s="54"/>
      <c r="J9" s="54"/>
      <c r="K9" s="37"/>
      <c r="L9" s="56"/>
    </row>
    <row r="10" spans="1:18" s="36" customFormat="1">
      <c r="A10" s="38"/>
      <c r="H10" s="103"/>
      <c r="I10" s="54"/>
      <c r="J10" s="54"/>
      <c r="K10" s="37"/>
      <c r="L10" s="56"/>
    </row>
    <row r="11" spans="1:18" s="43" customFormat="1" ht="85.5">
      <c r="A11" s="476" t="s">
        <v>0</v>
      </c>
      <c r="B11" s="476"/>
      <c r="C11" s="476" t="s">
        <v>226</v>
      </c>
      <c r="D11" s="477" t="s">
        <v>227</v>
      </c>
      <c r="E11" s="477" t="s">
        <v>228</v>
      </c>
      <c r="F11" s="41" t="s">
        <v>229</v>
      </c>
      <c r="G11" s="42"/>
      <c r="H11" s="476" t="s">
        <v>230</v>
      </c>
      <c r="I11" s="478" t="s">
        <v>229</v>
      </c>
      <c r="J11" s="479"/>
      <c r="K11" s="480" t="s">
        <v>231</v>
      </c>
      <c r="L11" s="480" t="s">
        <v>232</v>
      </c>
    </row>
    <row r="12" spans="1:18" s="43" customFormat="1" ht="14.25">
      <c r="A12" s="476"/>
      <c r="B12" s="476"/>
      <c r="C12" s="476"/>
      <c r="D12" s="477"/>
      <c r="E12" s="477"/>
      <c r="F12" s="337" t="s">
        <v>233</v>
      </c>
      <c r="G12" s="338" t="s">
        <v>234</v>
      </c>
      <c r="H12" s="476"/>
      <c r="I12" s="481" t="s">
        <v>235</v>
      </c>
      <c r="J12" s="483" t="s">
        <v>236</v>
      </c>
      <c r="K12" s="480"/>
      <c r="L12" s="480"/>
    </row>
    <row r="13" spans="1:18" s="43" customFormat="1" ht="45.75" customHeight="1">
      <c r="A13" s="44" t="s">
        <v>2</v>
      </c>
      <c r="B13" s="45" t="s">
        <v>3</v>
      </c>
      <c r="C13" s="476"/>
      <c r="D13" s="477"/>
      <c r="E13" s="477"/>
      <c r="F13" s="337" t="s">
        <v>237</v>
      </c>
      <c r="G13" s="338" t="s">
        <v>213</v>
      </c>
      <c r="H13" s="476"/>
      <c r="I13" s="482"/>
      <c r="J13" s="483"/>
      <c r="K13" s="480"/>
      <c r="L13" s="480"/>
    </row>
    <row r="14" spans="1:18">
      <c r="A14" s="473" t="s">
        <v>238</v>
      </c>
      <c r="B14" s="473"/>
      <c r="C14" s="473"/>
      <c r="D14" s="473"/>
      <c r="E14" s="473"/>
      <c r="F14" s="473"/>
      <c r="G14" s="473"/>
      <c r="H14" s="473"/>
      <c r="I14" s="473"/>
      <c r="J14" s="473"/>
      <c r="K14" s="473"/>
      <c r="L14" s="473"/>
    </row>
    <row r="15" spans="1:18" ht="75">
      <c r="A15" s="46" t="s">
        <v>12</v>
      </c>
      <c r="B15" s="46" t="s">
        <v>239</v>
      </c>
      <c r="C15" s="47">
        <v>1</v>
      </c>
      <c r="D15" s="106" t="s">
        <v>240</v>
      </c>
      <c r="E15" s="107" t="s">
        <v>241</v>
      </c>
      <c r="F15" s="108">
        <v>97.7</v>
      </c>
      <c r="G15" s="108">
        <v>97.8</v>
      </c>
      <c r="H15" s="108">
        <v>99.9</v>
      </c>
      <c r="I15" s="108">
        <v>99.9</v>
      </c>
      <c r="J15" s="109">
        <v>99.9</v>
      </c>
      <c r="K15" s="48" t="s">
        <v>258</v>
      </c>
      <c r="L15" s="110"/>
      <c r="M15" s="80" t="s">
        <v>308</v>
      </c>
      <c r="P15" s="80" t="s">
        <v>308</v>
      </c>
      <c r="Q15" s="314"/>
      <c r="R15" s="80">
        <v>100</v>
      </c>
    </row>
    <row r="16" spans="1:18" ht="75">
      <c r="A16" s="46" t="s">
        <v>12</v>
      </c>
      <c r="B16" s="46" t="s">
        <v>239</v>
      </c>
      <c r="C16" s="47">
        <v>2</v>
      </c>
      <c r="D16" s="49" t="s">
        <v>306</v>
      </c>
      <c r="E16" s="107" t="s">
        <v>241</v>
      </c>
      <c r="F16" s="108">
        <v>32</v>
      </c>
      <c r="G16" s="108">
        <v>32.5</v>
      </c>
      <c r="H16" s="99">
        <v>102.6</v>
      </c>
      <c r="I16" s="109" t="s">
        <v>520</v>
      </c>
      <c r="J16" s="109" t="s">
        <v>524</v>
      </c>
      <c r="K16" s="48" t="s">
        <v>525</v>
      </c>
      <c r="L16" s="57"/>
      <c r="M16" s="80" t="s">
        <v>308</v>
      </c>
      <c r="P16" s="80" t="s">
        <v>308</v>
      </c>
    </row>
    <row r="17" spans="1:17">
      <c r="A17" s="485" t="s">
        <v>242</v>
      </c>
      <c r="B17" s="486"/>
      <c r="C17" s="486"/>
      <c r="D17" s="486"/>
      <c r="E17" s="486"/>
      <c r="F17" s="486"/>
      <c r="G17" s="486"/>
      <c r="H17" s="486"/>
      <c r="I17" s="486"/>
      <c r="J17" s="486"/>
      <c r="K17" s="486"/>
      <c r="L17" s="487"/>
    </row>
    <row r="18" spans="1:17" ht="105">
      <c r="A18" s="46" t="s">
        <v>12</v>
      </c>
      <c r="B18" s="46" t="s">
        <v>13</v>
      </c>
      <c r="C18" s="47">
        <v>1</v>
      </c>
      <c r="D18" s="106" t="s">
        <v>243</v>
      </c>
      <c r="E18" s="107" t="s">
        <v>241</v>
      </c>
      <c r="F18" s="108">
        <v>99</v>
      </c>
      <c r="G18" s="108">
        <v>98</v>
      </c>
      <c r="H18" s="47">
        <v>98.4</v>
      </c>
      <c r="I18" s="47">
        <v>98.4</v>
      </c>
      <c r="J18" s="108">
        <v>98.4</v>
      </c>
      <c r="K18" s="105" t="s">
        <v>258</v>
      </c>
      <c r="L18" s="57"/>
      <c r="M18" s="80" t="s">
        <v>308</v>
      </c>
      <c r="P18" s="80" t="s">
        <v>308</v>
      </c>
    </row>
    <row r="19" spans="1:17" ht="81" customHeight="1">
      <c r="A19" s="46" t="s">
        <v>12</v>
      </c>
      <c r="B19" s="46" t="s">
        <v>13</v>
      </c>
      <c r="C19" s="47">
        <v>2</v>
      </c>
      <c r="D19" s="49" t="s">
        <v>244</v>
      </c>
      <c r="E19" s="107" t="s">
        <v>241</v>
      </c>
      <c r="F19" s="47">
        <v>141.5</v>
      </c>
      <c r="G19" s="108">
        <v>141</v>
      </c>
      <c r="H19" s="108">
        <v>24.7</v>
      </c>
      <c r="I19" s="108">
        <v>26</v>
      </c>
      <c r="J19" s="108">
        <v>26.9</v>
      </c>
      <c r="K19" s="48" t="s">
        <v>526</v>
      </c>
      <c r="L19" s="112" t="s">
        <v>522</v>
      </c>
      <c r="M19" s="80" t="s">
        <v>308</v>
      </c>
      <c r="P19" s="80" t="s">
        <v>308</v>
      </c>
    </row>
    <row r="20" spans="1:17" ht="78.75">
      <c r="A20" s="46" t="s">
        <v>12</v>
      </c>
      <c r="B20" s="46" t="s">
        <v>13</v>
      </c>
      <c r="C20" s="47">
        <v>3</v>
      </c>
      <c r="D20" s="49" t="s">
        <v>245</v>
      </c>
      <c r="E20" s="107" t="s">
        <v>241</v>
      </c>
      <c r="F20" s="111">
        <v>133.80000000000001</v>
      </c>
      <c r="G20" s="111">
        <v>133</v>
      </c>
      <c r="H20" s="111">
        <v>28.6</v>
      </c>
      <c r="I20" s="111">
        <v>28</v>
      </c>
      <c r="J20" s="111">
        <v>29.7</v>
      </c>
      <c r="K20" s="105" t="s">
        <v>527</v>
      </c>
      <c r="L20" s="112" t="s">
        <v>523</v>
      </c>
      <c r="M20" s="80" t="s">
        <v>308</v>
      </c>
    </row>
    <row r="21" spans="1:17" ht="63">
      <c r="A21" s="46" t="s">
        <v>12</v>
      </c>
      <c r="B21" s="46" t="s">
        <v>13</v>
      </c>
      <c r="C21" s="47">
        <v>4</v>
      </c>
      <c r="D21" s="100" t="s">
        <v>381</v>
      </c>
      <c r="E21" s="101" t="s">
        <v>241</v>
      </c>
      <c r="F21" s="111"/>
      <c r="G21" s="111"/>
      <c r="H21" s="111">
        <v>100</v>
      </c>
      <c r="I21" s="111">
        <v>100</v>
      </c>
      <c r="J21" s="111">
        <v>100</v>
      </c>
      <c r="K21" s="105" t="s">
        <v>258</v>
      </c>
      <c r="L21" s="57"/>
      <c r="P21" s="80" t="s">
        <v>308</v>
      </c>
    </row>
    <row r="22" spans="1:17" ht="53.25" customHeight="1">
      <c r="A22" s="46" t="s">
        <v>12</v>
      </c>
      <c r="B22" s="46" t="s">
        <v>13</v>
      </c>
      <c r="C22" s="47">
        <v>7</v>
      </c>
      <c r="D22" s="100" t="s">
        <v>713</v>
      </c>
      <c r="E22" s="101" t="s">
        <v>241</v>
      </c>
      <c r="F22" s="111"/>
      <c r="G22" s="111"/>
      <c r="H22" s="111" t="s">
        <v>250</v>
      </c>
      <c r="I22" s="111">
        <v>5</v>
      </c>
      <c r="J22" s="111">
        <v>4.3</v>
      </c>
      <c r="K22" s="48" t="s">
        <v>714</v>
      </c>
      <c r="L22" s="57" t="s">
        <v>715</v>
      </c>
    </row>
    <row r="23" spans="1:17" ht="159.75" customHeight="1">
      <c r="A23" s="46" t="s">
        <v>12</v>
      </c>
      <c r="B23" s="46" t="s">
        <v>13</v>
      </c>
      <c r="C23" s="47">
        <v>8</v>
      </c>
      <c r="D23" s="100" t="s">
        <v>716</v>
      </c>
      <c r="E23" s="101" t="s">
        <v>241</v>
      </c>
      <c r="F23" s="111"/>
      <c r="G23" s="111"/>
      <c r="H23" s="111" t="s">
        <v>250</v>
      </c>
      <c r="I23" s="111">
        <v>44.6</v>
      </c>
      <c r="J23" s="111">
        <v>61</v>
      </c>
      <c r="K23" s="105" t="s">
        <v>717</v>
      </c>
      <c r="L23" s="57"/>
      <c r="P23" s="80" t="s">
        <v>308</v>
      </c>
    </row>
    <row r="24" spans="1:17" ht="142.5" customHeight="1">
      <c r="A24" s="46" t="s">
        <v>12</v>
      </c>
      <c r="B24" s="46" t="s">
        <v>13</v>
      </c>
      <c r="C24" s="47">
        <v>9</v>
      </c>
      <c r="D24" s="100" t="s">
        <v>718</v>
      </c>
      <c r="E24" s="101" t="s">
        <v>241</v>
      </c>
      <c r="F24" s="111"/>
      <c r="G24" s="111"/>
      <c r="H24" s="111" t="s">
        <v>250</v>
      </c>
      <c r="I24" s="111">
        <v>15.6</v>
      </c>
      <c r="J24" s="111">
        <v>20</v>
      </c>
      <c r="K24" s="105" t="s">
        <v>719</v>
      </c>
      <c r="L24" s="57"/>
      <c r="P24" s="80" t="s">
        <v>308</v>
      </c>
      <c r="Q24" s="314"/>
    </row>
    <row r="25" spans="1:17">
      <c r="A25" s="488" t="s">
        <v>246</v>
      </c>
      <c r="B25" s="489"/>
      <c r="C25" s="489"/>
      <c r="D25" s="489"/>
      <c r="E25" s="489"/>
      <c r="F25" s="489"/>
      <c r="G25" s="489"/>
      <c r="H25" s="489"/>
      <c r="I25" s="489"/>
      <c r="J25" s="489"/>
      <c r="K25" s="489"/>
      <c r="L25" s="490"/>
    </row>
    <row r="26" spans="1:17" ht="45">
      <c r="A26" s="46" t="s">
        <v>12</v>
      </c>
      <c r="B26" s="46" t="s">
        <v>77</v>
      </c>
      <c r="C26" s="82">
        <v>4</v>
      </c>
      <c r="D26" s="49" t="s">
        <v>248</v>
      </c>
      <c r="E26" s="50" t="s">
        <v>247</v>
      </c>
      <c r="F26" s="47">
        <v>2.9</v>
      </c>
      <c r="G26" s="47">
        <v>1.9</v>
      </c>
      <c r="H26" s="47">
        <v>0.5</v>
      </c>
      <c r="I26" s="47">
        <v>0.7</v>
      </c>
      <c r="J26" s="47">
        <v>0.7</v>
      </c>
      <c r="K26" s="239" t="s">
        <v>249</v>
      </c>
      <c r="L26" s="104"/>
      <c r="M26" s="80" t="s">
        <v>308</v>
      </c>
      <c r="P26" s="80" t="s">
        <v>308</v>
      </c>
    </row>
    <row r="27" spans="1:17" ht="78.75">
      <c r="A27" s="46" t="s">
        <v>12</v>
      </c>
      <c r="B27" s="46" t="s">
        <v>77</v>
      </c>
      <c r="C27" s="82">
        <v>8</v>
      </c>
      <c r="D27" s="100" t="s">
        <v>382</v>
      </c>
      <c r="E27" s="102" t="s">
        <v>383</v>
      </c>
      <c r="F27" s="47"/>
      <c r="G27" s="47"/>
      <c r="H27" s="47">
        <v>2934</v>
      </c>
      <c r="I27" s="47">
        <v>8773</v>
      </c>
      <c r="J27" s="47">
        <v>12720</v>
      </c>
      <c r="K27" s="48" t="s">
        <v>530</v>
      </c>
      <c r="L27" s="57"/>
      <c r="M27" s="84"/>
      <c r="P27" s="80" t="s">
        <v>308</v>
      </c>
    </row>
    <row r="28" spans="1:17" ht="45">
      <c r="A28" s="46" t="s">
        <v>12</v>
      </c>
      <c r="B28" s="46" t="s">
        <v>77</v>
      </c>
      <c r="C28" s="82">
        <v>10</v>
      </c>
      <c r="D28" s="59" t="s">
        <v>251</v>
      </c>
      <c r="E28" s="50" t="s">
        <v>241</v>
      </c>
      <c r="F28" s="47"/>
      <c r="G28" s="47"/>
      <c r="H28" s="71">
        <v>30.8</v>
      </c>
      <c r="I28" s="105">
        <v>36.799999999999997</v>
      </c>
      <c r="J28" s="71">
        <v>15.8</v>
      </c>
      <c r="K28" s="48" t="s">
        <v>534</v>
      </c>
      <c r="L28" s="491" t="s">
        <v>533</v>
      </c>
      <c r="M28" s="84" t="s">
        <v>308</v>
      </c>
      <c r="P28" s="80" t="s">
        <v>307</v>
      </c>
    </row>
    <row r="29" spans="1:17" ht="45">
      <c r="A29" s="46" t="s">
        <v>12</v>
      </c>
      <c r="B29" s="46" t="s">
        <v>77</v>
      </c>
      <c r="C29" s="82">
        <v>11</v>
      </c>
      <c r="D29" s="49" t="s">
        <v>252</v>
      </c>
      <c r="E29" s="50" t="s">
        <v>241</v>
      </c>
      <c r="F29" s="47"/>
      <c r="G29" s="47"/>
      <c r="H29" s="71">
        <v>52.8</v>
      </c>
      <c r="I29" s="105">
        <v>67.900000000000006</v>
      </c>
      <c r="J29" s="71">
        <v>57.8</v>
      </c>
      <c r="K29" s="48" t="s">
        <v>535</v>
      </c>
      <c r="L29" s="492"/>
      <c r="M29" s="84" t="s">
        <v>308</v>
      </c>
      <c r="P29" s="80" t="s">
        <v>307</v>
      </c>
    </row>
    <row r="30" spans="1:17" ht="47.25">
      <c r="A30" s="46" t="s">
        <v>12</v>
      </c>
      <c r="B30" s="46" t="s">
        <v>77</v>
      </c>
      <c r="C30" s="82">
        <v>12</v>
      </c>
      <c r="D30" s="100" t="s">
        <v>384</v>
      </c>
      <c r="E30" s="101" t="s">
        <v>385</v>
      </c>
      <c r="F30" s="47"/>
      <c r="G30" s="47"/>
      <c r="H30" s="47">
        <v>37.15</v>
      </c>
      <c r="I30" s="105">
        <v>50.1</v>
      </c>
      <c r="J30" s="71">
        <v>43.4</v>
      </c>
      <c r="K30" s="48" t="s">
        <v>536</v>
      </c>
      <c r="L30" s="493"/>
      <c r="M30" s="84" t="s">
        <v>308</v>
      </c>
      <c r="P30" s="80" t="s">
        <v>307</v>
      </c>
    </row>
    <row r="31" spans="1:17">
      <c r="A31" s="476" t="s">
        <v>253</v>
      </c>
      <c r="B31" s="476"/>
      <c r="C31" s="476"/>
      <c r="D31" s="476"/>
      <c r="E31" s="476"/>
      <c r="F31" s="476"/>
      <c r="G31" s="476"/>
      <c r="H31" s="476"/>
      <c r="I31" s="476"/>
      <c r="J31" s="476"/>
      <c r="K31" s="476"/>
      <c r="L31" s="476"/>
    </row>
    <row r="32" spans="1:17" ht="45">
      <c r="A32" s="46" t="s">
        <v>12</v>
      </c>
      <c r="B32" s="46" t="s">
        <v>104</v>
      </c>
      <c r="C32" s="47">
        <v>1</v>
      </c>
      <c r="D32" s="113" t="s">
        <v>254</v>
      </c>
      <c r="E32" s="107" t="s">
        <v>255</v>
      </c>
      <c r="F32" s="47">
        <v>22.37</v>
      </c>
      <c r="G32" s="47">
        <v>22.39</v>
      </c>
      <c r="H32" s="47">
        <v>22</v>
      </c>
      <c r="I32" s="47">
        <v>22</v>
      </c>
      <c r="J32" s="47">
        <v>22</v>
      </c>
      <c r="K32" s="48" t="s">
        <v>249</v>
      </c>
      <c r="L32" s="57"/>
      <c r="M32" s="80" t="s">
        <v>308</v>
      </c>
      <c r="P32" s="80" t="s">
        <v>308</v>
      </c>
    </row>
    <row r="33" spans="1:16" ht="45">
      <c r="A33" s="46" t="s">
        <v>12</v>
      </c>
      <c r="B33" s="46" t="s">
        <v>104</v>
      </c>
      <c r="C33" s="47">
        <v>2</v>
      </c>
      <c r="D33" s="114" t="s">
        <v>256</v>
      </c>
      <c r="E33" s="107" t="s">
        <v>241</v>
      </c>
      <c r="F33" s="108">
        <v>68</v>
      </c>
      <c r="G33" s="108">
        <v>64</v>
      </c>
      <c r="H33" s="108">
        <v>50</v>
      </c>
      <c r="I33" s="108">
        <v>60</v>
      </c>
      <c r="J33" s="71">
        <v>60</v>
      </c>
      <c r="K33" s="48" t="s">
        <v>258</v>
      </c>
      <c r="L33" s="57"/>
      <c r="M33" s="80" t="s">
        <v>308</v>
      </c>
      <c r="P33" s="80" t="s">
        <v>308</v>
      </c>
    </row>
    <row r="34" spans="1:16" ht="135">
      <c r="A34" s="46" t="s">
        <v>12</v>
      </c>
      <c r="B34" s="46" t="s">
        <v>104</v>
      </c>
      <c r="C34" s="47">
        <v>3</v>
      </c>
      <c r="D34" s="49" t="s">
        <v>257</v>
      </c>
      <c r="E34" s="107" t="s">
        <v>241</v>
      </c>
      <c r="F34" s="108">
        <v>0</v>
      </c>
      <c r="G34" s="108">
        <v>0</v>
      </c>
      <c r="H34" s="293">
        <v>0</v>
      </c>
      <c r="I34" s="293">
        <v>0</v>
      </c>
      <c r="J34" s="293">
        <v>0</v>
      </c>
      <c r="K34" s="105" t="s">
        <v>258</v>
      </c>
      <c r="L34" s="115"/>
      <c r="M34" s="80" t="s">
        <v>308</v>
      </c>
      <c r="P34" s="80" t="s">
        <v>308</v>
      </c>
    </row>
    <row r="35" spans="1:16" ht="75">
      <c r="A35" s="46" t="s">
        <v>12</v>
      </c>
      <c r="B35" s="46" t="s">
        <v>104</v>
      </c>
      <c r="C35" s="47">
        <v>4</v>
      </c>
      <c r="D35" s="49" t="s">
        <v>259</v>
      </c>
      <c r="E35" s="107" t="s">
        <v>260</v>
      </c>
      <c r="F35" s="108"/>
      <c r="G35" s="108"/>
      <c r="H35" s="108">
        <v>25</v>
      </c>
      <c r="I35" s="108">
        <v>40</v>
      </c>
      <c r="J35" s="108">
        <v>30</v>
      </c>
      <c r="K35" s="48" t="s">
        <v>532</v>
      </c>
      <c r="L35" s="57" t="s">
        <v>668</v>
      </c>
      <c r="M35" s="80" t="s">
        <v>308</v>
      </c>
      <c r="P35" s="80" t="s">
        <v>307</v>
      </c>
    </row>
    <row r="36" spans="1:16" ht="105">
      <c r="A36" s="46" t="s">
        <v>12</v>
      </c>
      <c r="B36" s="46" t="s">
        <v>104</v>
      </c>
      <c r="C36" s="47">
        <v>5</v>
      </c>
      <c r="D36" s="49" t="s">
        <v>261</v>
      </c>
      <c r="E36" s="107" t="s">
        <v>241</v>
      </c>
      <c r="F36" s="108"/>
      <c r="G36" s="108"/>
      <c r="H36" s="294">
        <v>0.4</v>
      </c>
      <c r="I36" s="294">
        <v>0.45</v>
      </c>
      <c r="J36" s="71">
        <v>0.45</v>
      </c>
      <c r="K36" s="48" t="s">
        <v>258</v>
      </c>
      <c r="L36" s="57"/>
      <c r="M36" s="80" t="s">
        <v>307</v>
      </c>
      <c r="P36" s="80" t="s">
        <v>308</v>
      </c>
    </row>
    <row r="37" spans="1:16" ht="120">
      <c r="A37" s="46" t="s">
        <v>12</v>
      </c>
      <c r="B37" s="46" t="s">
        <v>104</v>
      </c>
      <c r="C37" s="47">
        <v>6</v>
      </c>
      <c r="D37" s="49" t="s">
        <v>262</v>
      </c>
      <c r="E37" s="107" t="s">
        <v>241</v>
      </c>
      <c r="F37" s="108"/>
      <c r="G37" s="108"/>
      <c r="H37" s="294">
        <v>26.3</v>
      </c>
      <c r="I37" s="108">
        <v>13.6</v>
      </c>
      <c r="J37" s="71">
        <v>72</v>
      </c>
      <c r="K37" s="105" t="s">
        <v>531</v>
      </c>
      <c r="L37" s="295" t="s">
        <v>519</v>
      </c>
      <c r="M37" s="80" t="s">
        <v>308</v>
      </c>
      <c r="P37" s="80" t="s">
        <v>308</v>
      </c>
    </row>
    <row r="38" spans="1:16">
      <c r="A38" s="494" t="s">
        <v>263</v>
      </c>
      <c r="B38" s="494"/>
      <c r="C38" s="494"/>
      <c r="D38" s="494"/>
      <c r="E38" s="494"/>
      <c r="F38" s="494"/>
      <c r="G38" s="494"/>
      <c r="H38" s="494"/>
      <c r="I38" s="494"/>
      <c r="J38" s="494"/>
      <c r="K38" s="494"/>
      <c r="L38" s="494"/>
    </row>
    <row r="39" spans="1:16" ht="60">
      <c r="A39" s="46" t="s">
        <v>12</v>
      </c>
      <c r="B39" s="46" t="s">
        <v>123</v>
      </c>
      <c r="C39" s="46" t="s">
        <v>13</v>
      </c>
      <c r="D39" s="116" t="s">
        <v>264</v>
      </c>
      <c r="E39" s="107" t="s">
        <v>241</v>
      </c>
      <c r="F39" s="108"/>
      <c r="G39" s="108"/>
      <c r="H39" s="109">
        <v>100</v>
      </c>
      <c r="I39" s="109">
        <v>100</v>
      </c>
      <c r="J39" s="109">
        <v>100</v>
      </c>
      <c r="K39" s="105" t="s">
        <v>258</v>
      </c>
      <c r="L39" s="57"/>
      <c r="M39" s="80" t="s">
        <v>308</v>
      </c>
      <c r="P39" s="80" t="s">
        <v>308</v>
      </c>
    </row>
    <row r="40" spans="1:16" ht="30">
      <c r="A40" s="46" t="s">
        <v>12</v>
      </c>
      <c r="B40" s="46" t="s">
        <v>28</v>
      </c>
      <c r="C40" s="47">
        <v>2</v>
      </c>
      <c r="D40" s="49" t="s">
        <v>265</v>
      </c>
      <c r="E40" s="107" t="s">
        <v>241</v>
      </c>
      <c r="F40" s="108"/>
      <c r="G40" s="108"/>
      <c r="H40" s="109">
        <v>93.4</v>
      </c>
      <c r="I40" s="109" t="s">
        <v>266</v>
      </c>
      <c r="J40" s="339">
        <v>94.1</v>
      </c>
      <c r="K40" s="105" t="s">
        <v>720</v>
      </c>
      <c r="L40" s="57"/>
      <c r="M40" s="80" t="s">
        <v>308</v>
      </c>
      <c r="P40" s="80" t="s">
        <v>308</v>
      </c>
    </row>
    <row r="41" spans="1:16">
      <c r="A41" s="72"/>
      <c r="B41" s="72"/>
      <c r="C41" s="73"/>
      <c r="D41" s="74"/>
      <c r="E41" s="75"/>
      <c r="F41" s="76"/>
      <c r="G41" s="76"/>
      <c r="H41" s="77"/>
      <c r="I41" s="77"/>
      <c r="J41" s="77"/>
      <c r="K41" s="78"/>
      <c r="L41" s="79"/>
    </row>
    <row r="42" spans="1:16">
      <c r="A42" s="421" t="s">
        <v>529</v>
      </c>
      <c r="B42" s="421"/>
      <c r="C42" s="421"/>
      <c r="D42" s="421"/>
      <c r="E42" s="421"/>
      <c r="F42" s="421"/>
      <c r="G42" s="421"/>
      <c r="H42" s="421"/>
      <c r="I42" s="421"/>
      <c r="J42" s="421"/>
      <c r="K42" s="421"/>
      <c r="L42" s="421"/>
    </row>
    <row r="43" spans="1:16" s="51" customFormat="1">
      <c r="A43" s="484" t="s">
        <v>267</v>
      </c>
      <c r="B43" s="484"/>
      <c r="C43" s="484"/>
      <c r="D43" s="484"/>
      <c r="E43" s="484"/>
      <c r="F43" s="484"/>
      <c r="G43" s="484"/>
      <c r="H43" s="484"/>
      <c r="I43" s="484"/>
      <c r="J43" s="484"/>
      <c r="K43" s="484"/>
      <c r="L43" s="484"/>
    </row>
  </sheetData>
  <mergeCells count="23">
    <mergeCell ref="A43:L43"/>
    <mergeCell ref="A17:L17"/>
    <mergeCell ref="A25:L25"/>
    <mergeCell ref="L28:L30"/>
    <mergeCell ref="A31:L31"/>
    <mergeCell ref="A38:L38"/>
    <mergeCell ref="A42:L42"/>
    <mergeCell ref="A14:L14"/>
    <mergeCell ref="A2:L2"/>
    <mergeCell ref="A3:L3"/>
    <mergeCell ref="A5:L5"/>
    <mergeCell ref="A6:L6"/>
    <mergeCell ref="A9:H9"/>
    <mergeCell ref="A11:B12"/>
    <mergeCell ref="C11:C13"/>
    <mergeCell ref="D11:D13"/>
    <mergeCell ref="E11:E13"/>
    <mergeCell ref="H11:H13"/>
    <mergeCell ref="I11:J11"/>
    <mergeCell ref="K11:K13"/>
    <mergeCell ref="L11:L13"/>
    <mergeCell ref="I12:I13"/>
    <mergeCell ref="J12:J13"/>
  </mergeCells>
  <pageMargins left="0.70866141732283472" right="0.70866141732283472" top="0.74803149606299213" bottom="0.74803149606299213" header="0.31496062992125984" footer="0.31496062992125984"/>
  <pageSetup paperSize="9" scale="50" orientation="portrait" verticalDpi="0" r:id="rId1"/>
</worksheet>
</file>

<file path=xl/worksheets/sheet6.xml><?xml version="1.0" encoding="utf-8"?>
<worksheet xmlns="http://schemas.openxmlformats.org/spreadsheetml/2006/main" xmlns:r="http://schemas.openxmlformats.org/officeDocument/2006/relationships">
  <sheetPr>
    <pageSetUpPr fitToPage="1"/>
  </sheetPr>
  <dimension ref="A1:N8"/>
  <sheetViews>
    <sheetView tabSelected="1" workbookViewId="0">
      <selection activeCell="J8" sqref="J8"/>
    </sheetView>
  </sheetViews>
  <sheetFormatPr defaultColWidth="8.7109375" defaultRowHeight="12.75"/>
  <cols>
    <col min="1" max="1" width="8.28515625" style="61" customWidth="1"/>
    <col min="2" max="2" width="28.42578125" style="61" customWidth="1"/>
    <col min="3" max="3" width="15.85546875" style="61" customWidth="1"/>
    <col min="4" max="4" width="11" style="61" customWidth="1"/>
    <col min="5" max="5" width="52.28515625" style="61" customWidth="1"/>
    <col min="6" max="16384" width="8.7109375" style="61"/>
  </cols>
  <sheetData>
    <row r="1" spans="1:14">
      <c r="A1" s="495" t="s">
        <v>268</v>
      </c>
      <c r="B1" s="495"/>
      <c r="C1" s="495"/>
      <c r="D1" s="495"/>
      <c r="E1" s="495"/>
      <c r="K1" s="63"/>
    </row>
    <row r="2" spans="1:14">
      <c r="A2" s="496" t="s">
        <v>689</v>
      </c>
      <c r="B2" s="496"/>
      <c r="C2" s="496"/>
      <c r="D2" s="496"/>
      <c r="E2" s="496"/>
      <c r="F2" s="63"/>
      <c r="G2" s="63"/>
      <c r="H2" s="63"/>
      <c r="I2" s="63"/>
      <c r="J2" s="63"/>
      <c r="K2" s="63"/>
      <c r="L2" s="63"/>
      <c r="M2" s="63"/>
    </row>
    <row r="3" spans="1:14">
      <c r="A3" s="497" t="s">
        <v>205</v>
      </c>
      <c r="B3" s="497"/>
      <c r="C3" s="497"/>
      <c r="D3" s="497"/>
      <c r="E3" s="497"/>
      <c r="F3" s="63"/>
      <c r="G3" s="63"/>
      <c r="H3" s="63"/>
      <c r="I3" s="63"/>
      <c r="J3" s="63"/>
      <c r="K3" s="63"/>
      <c r="L3" s="63"/>
      <c r="M3" s="63"/>
      <c r="N3" s="63"/>
    </row>
    <row r="4" spans="1:14">
      <c r="A4" s="498" t="s">
        <v>269</v>
      </c>
      <c r="B4" s="498"/>
      <c r="C4" s="498"/>
      <c r="D4" s="498"/>
      <c r="E4" s="498"/>
      <c r="F4" s="63"/>
      <c r="G4" s="63"/>
      <c r="H4" s="63"/>
      <c r="I4" s="63"/>
      <c r="J4" s="63"/>
      <c r="K4" s="63"/>
      <c r="L4" s="63"/>
      <c r="M4" s="63"/>
      <c r="N4" s="63"/>
    </row>
    <row r="5" spans="1:14">
      <c r="A5" s="62"/>
    </row>
    <row r="6" spans="1:14" ht="25.5">
      <c r="A6" s="64" t="s">
        <v>270</v>
      </c>
      <c r="B6" s="64" t="s">
        <v>271</v>
      </c>
      <c r="C6" s="64" t="s">
        <v>272</v>
      </c>
      <c r="D6" s="64" t="s">
        <v>273</v>
      </c>
      <c r="E6" s="64" t="s">
        <v>274</v>
      </c>
    </row>
    <row r="7" spans="1:14" ht="54" customHeight="1">
      <c r="A7" s="66">
        <v>1</v>
      </c>
      <c r="B7" s="65" t="s">
        <v>291</v>
      </c>
      <c r="C7" s="69">
        <v>44286</v>
      </c>
      <c r="D7" s="66">
        <v>168</v>
      </c>
      <c r="E7" s="128" t="s">
        <v>449</v>
      </c>
    </row>
    <row r="8" spans="1:14" ht="81.75" customHeight="1">
      <c r="A8" s="64">
        <v>2</v>
      </c>
      <c r="B8" s="65" t="s">
        <v>291</v>
      </c>
      <c r="C8" s="68">
        <v>44526</v>
      </c>
      <c r="D8" s="64">
        <v>648</v>
      </c>
      <c r="E8" s="127" t="s">
        <v>450</v>
      </c>
    </row>
  </sheetData>
  <mergeCells count="4">
    <mergeCell ref="A1:E1"/>
    <mergeCell ref="A2:E2"/>
    <mergeCell ref="A3:E3"/>
    <mergeCell ref="A4:E4"/>
  </mergeCells>
  <pageMargins left="0.32" right="0.23622047244094491" top="0.3937007874015748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vt:i4>
      </vt:variant>
    </vt:vector>
  </HeadingPairs>
  <TitlesOfParts>
    <vt:vector size="16" baseType="lpstr">
      <vt:lpstr>Форма 1 расходы </vt:lpstr>
      <vt:lpstr>Форма 2 источники</vt:lpstr>
      <vt:lpstr>Форма 3 мероприятия</vt:lpstr>
      <vt:lpstr>Форма 4  госзадание</vt:lpstr>
      <vt:lpstr> форма 5 целевые показ</vt:lpstr>
      <vt:lpstr>форма 6</vt:lpstr>
      <vt:lpstr>'Форма 1 расходы '!Заголовки_для_печати</vt:lpstr>
      <vt:lpstr>'Форма 2 источники'!Заголовки_для_печати</vt:lpstr>
      <vt:lpstr>'Форма 3 мероприятия'!Заголовки_для_печати</vt:lpstr>
      <vt:lpstr>'Форма 4  госзадание'!Заголовки_для_печати</vt:lpstr>
      <vt:lpstr>' форма 5 целевые показ'!Область_печати</vt:lpstr>
      <vt:lpstr>'Форма 1 расходы '!Область_печати</vt:lpstr>
      <vt:lpstr>'Форма 2 источники'!Область_печати</vt:lpstr>
      <vt:lpstr>'Форма 3 мероприятия'!Область_печати</vt:lpstr>
      <vt:lpstr>'Форма 4  госзадание'!Область_печати</vt:lpstr>
      <vt:lpstr>'форма 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2022-05-11T10:50:03Z</cp:lastPrinted>
  <dcterms:created xsi:type="dcterms:W3CDTF">2018-03-01T12:26:16Z</dcterms:created>
  <dcterms:modified xsi:type="dcterms:W3CDTF">2022-05-17T06:29:59Z</dcterms:modified>
</cp:coreProperties>
</file>