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55" windowHeight="10080" activeTab="0"/>
  </bookViews>
  <sheets>
    <sheet name="приложение (для распечатки )" sheetId="1" r:id="rId1"/>
  </sheets>
  <definedNames>
    <definedName name="_GoBack" localSheetId="0">'приложение (для распечатки )'!$I$76</definedName>
    <definedName name="_xlnm._FilterDatabase" localSheetId="0" hidden="1">'приложение (для распечатки )'!$A$9:$S$147</definedName>
    <definedName name="_xlnm.Print_Titles" localSheetId="0">'приложение (для распечатки )'!$8:$9</definedName>
    <definedName name="_xlnm.Print_Area" localSheetId="0">'приложение (для распечатки )'!$A$1:$P$150</definedName>
  </definedNames>
  <calcPr fullCalcOnLoad="1" fullPrecision="0"/>
</workbook>
</file>

<file path=xl/sharedStrings.xml><?xml version="1.0" encoding="utf-8"?>
<sst xmlns="http://schemas.openxmlformats.org/spreadsheetml/2006/main" count="1166" uniqueCount="456">
  <si>
    <t>Код аналитической программной классификации</t>
  </si>
  <si>
    <t>Срок окончания реализации</t>
  </si>
  <si>
    <t>Ожидаемый непосредственный результат, целевой показатель (индикатор)</t>
  </si>
  <si>
    <t>Источник финансирования</t>
  </si>
  <si>
    <t>Код бюджетной классификации</t>
  </si>
  <si>
    <t>ГП</t>
  </si>
  <si>
    <t>Пп</t>
  </si>
  <si>
    <t>ОМ</t>
  </si>
  <si>
    <t>М</t>
  </si>
  <si>
    <t>ГРБС</t>
  </si>
  <si>
    <t>Рз</t>
  </si>
  <si>
    <t>Пр</t>
  </si>
  <si>
    <t>ЦС</t>
  </si>
  <si>
    <t>ВР</t>
  </si>
  <si>
    <t>Социальная поддержка граждан</t>
  </si>
  <si>
    <t>всего</t>
  </si>
  <si>
    <t>Федеральный бюджет</t>
  </si>
  <si>
    <t>30</t>
  </si>
  <si>
    <t>1</t>
  </si>
  <si>
    <t xml:space="preserve">Развитие мер социальной поддержки отдельных категорий граждан </t>
  </si>
  <si>
    <t>В течение года</t>
  </si>
  <si>
    <t>Всего</t>
  </si>
  <si>
    <t>02</t>
  </si>
  <si>
    <t>3010000000</t>
  </si>
  <si>
    <t>Бюджет Удмуртской Республики</t>
  </si>
  <si>
    <t>01</t>
  </si>
  <si>
    <t>Предоставление мер социальной поддержки, оказание государственной социальной помощи, выплата социальных пособий и компенсаций отдельным категориям граждан</t>
  </si>
  <si>
    <t>Обеспечение мер социальной поддержки ветеранов труда (ежемесячная денежная выплата)</t>
  </si>
  <si>
    <t>03</t>
  </si>
  <si>
    <t xml:space="preserve">3010105530
</t>
  </si>
  <si>
    <t>Обеспечение мер социальной поддержки тружеников тыла</t>
  </si>
  <si>
    <t>3010103730</t>
  </si>
  <si>
    <t>Обеспечение мер социальной поддержки реабилитированных лиц и лиц, признанных пострадавшими от политических репрессий (ежемесячная денежная выплата)</t>
  </si>
  <si>
    <t>Соцподдержка в виде денежной выплаты предоставляется ежемесячно 1,0 тыс. реабилитированным лицам и лицам, признанным пострадавшими от политических репрессий</t>
  </si>
  <si>
    <t>3010105540</t>
  </si>
  <si>
    <t>313</t>
  </si>
  <si>
    <t>04</t>
  </si>
  <si>
    <t>Обеспечение мер социальной поддержки ветеранов труда (ежемесячная денежная компенсация расходов на оплату жилого помещения и коммунальных услуг)</t>
  </si>
  <si>
    <t>3010103720</t>
  </si>
  <si>
    <t>05</t>
  </si>
  <si>
    <t>Обеспечение мер социальной поддержки реабилитированных лиц и лиц, признанных пострадавшими от политических репрессий (ежемесячная денежная компенсация расходов на оплату жилого помещения и коммунальных услуг)</t>
  </si>
  <si>
    <t>3010103740</t>
  </si>
  <si>
    <t>06</t>
  </si>
  <si>
    <t>Оплата жилищно-коммунальных услуг отдельным категориям граждан</t>
  </si>
  <si>
    <t xml:space="preserve">3010152500
</t>
  </si>
  <si>
    <t>244
313</t>
  </si>
  <si>
    <t>07</t>
  </si>
  <si>
    <t>Обеспечение мер социальной поддержки для лиц, награжденных знаком «Почетный донор СССР», «Почетный донор России»</t>
  </si>
  <si>
    <t xml:space="preserve">3010152200 
</t>
  </si>
  <si>
    <t>08</t>
  </si>
  <si>
    <t>Оказание материальной помощи малоимущим семьям,  малоимущим одиноко проживающим гражданам, а также иным гражданам, находящимся в трудной жизненной ситуации</t>
  </si>
  <si>
    <t>3010103560</t>
  </si>
  <si>
    <t>09</t>
  </si>
  <si>
    <t>На реализацию Указа Президента Удмуртской Республики от 16 июня 2009 года № 173 «Об организации чествования супружеских пар, отмечающих 50-, 55-, 60-, 65-, 70- и 75-летие совместной жизни»</t>
  </si>
  <si>
    <t xml:space="preserve">3010103570
</t>
  </si>
  <si>
    <t>10</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</si>
  <si>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</si>
  <si>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3010103530</t>
  </si>
  <si>
    <t>11</t>
  </si>
  <si>
    <t>На реализацию льгот гражданам, имеющим звание «Почетный гражданин Удмуртской Республики»</t>
  </si>
  <si>
    <t>3010103580</t>
  </si>
  <si>
    <t>12</t>
  </si>
  <si>
    <t>На реализацию Закона Удмуртской Республики от 14 июня 2007 года № 30-РЗ «О ежегодной денежной выплате инвалидам боевых действий, проходившим военную службу по призыву»</t>
  </si>
  <si>
    <t>3010103610</t>
  </si>
  <si>
    <t>13</t>
  </si>
  <si>
    <t>Доплаты к пенсиям государственных служащих субъектов Российской Федерации и муниципальных служащих</t>
  </si>
  <si>
    <t>3010103430</t>
  </si>
  <si>
    <t>14</t>
  </si>
  <si>
    <t>Выплата стипендий учащимся организаций среднего профессионального образования</t>
  </si>
  <si>
    <t xml:space="preserve">Материальная поддержка учащихся Сарапульского колледжа для инвалидов </t>
  </si>
  <si>
    <t>3010103810</t>
  </si>
  <si>
    <t>15</t>
  </si>
  <si>
    <t xml:space="preserve">Осуществление ежемесячной денежной выплаты отдельным категориям граждан </t>
  </si>
  <si>
    <t>Предоставление меры социальной поддержки отдельным категориям граждан, родившимся ранее 1 января 1946 года и не получающим меры социальной поддержки по другим законам.     
Осуществление ежемесячной денежной выплаты позволит улучшить качество жизни следующим категориям граждан: граждане, родившиеся по 31 декабря 1937 года включительно;                                                                                            граждане, родившиеся по 31 декабря 1945 года включительно,  имеющие страховой стаж не менее 45 лет для мужчин и 40 лет для женщин.</t>
  </si>
  <si>
    <t>3010107220</t>
  </si>
  <si>
    <t>16</t>
  </si>
  <si>
    <t>3010107230</t>
  </si>
  <si>
    <t>17</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</si>
  <si>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</si>
  <si>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3010151370</t>
  </si>
  <si>
    <t>18</t>
  </si>
  <si>
    <t>Государственные единовременные пособия и ежемесячные денежные компенсации гражданам при возникновении поствакцинальных осложнений</t>
  </si>
  <si>
    <t>3010152400</t>
  </si>
  <si>
    <t>19</t>
  </si>
  <si>
    <t xml:space="preserve">Выплаты инвалидам компенсаций страховых премий по договорам обязательного страхования гражданской ответственности владельцев транспортных средств                                  </t>
  </si>
  <si>
    <t>3010152800</t>
  </si>
  <si>
    <t>20</t>
  </si>
  <si>
    <t>Расходы на осуществление ежемесячной денежной компенсации отдельным категориям граждан оплаты взноса на капитальный ремонт общего имущества в многоквартивном доме</t>
  </si>
  <si>
    <t>Бюджет Удмуртской Республики Федеральный бюджет</t>
  </si>
  <si>
    <t>843</t>
  </si>
  <si>
    <t>244</t>
  </si>
  <si>
    <t xml:space="preserve">Обеспечение техническими средствами реабилитации отдельных категорий граждан в части полномочий Удмуртской Республики </t>
  </si>
  <si>
    <t>3010300000</t>
  </si>
  <si>
    <t xml:space="preserve">Повышение участия некоммерческих общественных организаций в реализации социальной политики государства, развитие некоммерческого партнерства
</t>
  </si>
  <si>
    <t>3010600000</t>
  </si>
  <si>
    <t>3010608090</t>
  </si>
  <si>
    <t>2</t>
  </si>
  <si>
    <t>с учетом 10154 Минздрав</t>
  </si>
  <si>
    <t>субсидии и субвенции ФБ</t>
  </si>
  <si>
    <t>3020100000</t>
  </si>
  <si>
    <t>323</t>
  </si>
  <si>
    <t>3020103710</t>
  </si>
  <si>
    <t>3020103590</t>
  </si>
  <si>
    <t>3020153800</t>
  </si>
  <si>
    <t>Ежемесячная денежная выплата нуждающимся в поддержке семьям при рождении в семье после 31 декабря 2012 года третьего и последующих детей</t>
  </si>
  <si>
    <t>3020105480</t>
  </si>
  <si>
    <t xml:space="preserve">Единовременное пособие беременной жене военнослужащего, проходящего военную службу по призыву, а также ежемесячное пособие на ребенка служащего, проходящего военную службу по призыву                    
</t>
  </si>
  <si>
    <t>3020152700</t>
  </si>
  <si>
    <t>Оказание единовременной материальной помощи семьям, направляющим детей-инвалидов на продолжительное лечение или операцию за пределы Удмуртской Республики</t>
  </si>
  <si>
    <t>3020103540</t>
  </si>
  <si>
    <t>321</t>
  </si>
  <si>
    <t>Денежное вознаграждение награжденным знаком отличия «Материнская слава» и «Родительская слава»</t>
  </si>
  <si>
    <t>3020200000</t>
  </si>
  <si>
    <t>На реализацию Закона Удмуртской Республики от 7 октября 2005 года № 52-РЗ «Об учреждении знака отличия «Материнская слава»</t>
  </si>
  <si>
    <t>3020203600</t>
  </si>
  <si>
    <t>Единовременное денежное вознаграждение  для награжденных знаком отличия «Родительская слава»</t>
  </si>
  <si>
    <t xml:space="preserve">Единовременное денежное вознаграждение в год будет выплачено 35 семьям, награжденным знаком отличия «Родительская слава» </t>
  </si>
  <si>
    <t>3020205710</t>
  </si>
  <si>
    <t>Обеспечение текущей деятельности автономного учреждения Удмуртской Республики «Загородный оздоровительный комплекс «Лесная сказка»</t>
  </si>
  <si>
    <t>3020300000</t>
  </si>
  <si>
    <t>3020306770</t>
  </si>
  <si>
    <t xml:space="preserve">Осуществление мер по профилактике безнадзорности и правонарушений несовершеннолетних                                  </t>
  </si>
  <si>
    <t>3020400000</t>
  </si>
  <si>
    <t xml:space="preserve">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t>
  </si>
  <si>
    <t>Удовлетворение  потребности в перевозке несовершеннолетних, самовольно покинувших свой дом, на 100%</t>
  </si>
  <si>
    <t>3020459400</t>
  </si>
  <si>
    <t xml:space="preserve">Расходы на осуществление деятельности, связанной с перевозкой в пределах Удмуртской Республики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t>
  </si>
  <si>
    <t>3020403990</t>
  </si>
  <si>
    <t>Выполнение мероприятий по укреплению и развитию института семьи</t>
  </si>
  <si>
    <t xml:space="preserve">3020600000
</t>
  </si>
  <si>
    <t>3020605050</t>
  </si>
  <si>
    <t>Реализация мер по стабилизации демографической ситуации в Удмуртской Республике</t>
  </si>
  <si>
    <t xml:space="preserve">Организация  отдыха и оздоровления семей с детьми-инвалидами в возрасте с 7-15 лет </t>
  </si>
  <si>
    <t xml:space="preserve">Организация торжественного мероприятия, посвященного Дню семьи, любви и верности </t>
  </si>
  <si>
    <t>Награждение 70 семей республики</t>
  </si>
  <si>
    <t>Награждение 34 многодетных матерей республики</t>
  </si>
  <si>
    <t xml:space="preserve">Организация мероприятий в рамках республиканских акции «Семья» и Акции охраны прав детства </t>
  </si>
  <si>
    <t>Система мер  социальной поддержки детей-сирот и детей, оставшихся без попечения родителей</t>
  </si>
  <si>
    <t>3020700000</t>
  </si>
  <si>
    <t>Денежные компенсационные выплаты за питание детям-сиротам и детям, оставшимся без попечения родителей</t>
  </si>
  <si>
    <t>Материальное обеспечение детей-сирот и детей, оставшихся без попечения родителей, лиц из числа детей-сирот и детей, оставшихся без попечения родителей, обучающихся и воспитывающихся в подведомственных учреждениях</t>
  </si>
  <si>
    <t>3020703780</t>
  </si>
  <si>
    <t>Денежные компенсационные выплаты по обеспечению детей-сирот и детей, оставшихся без попечения родителей, в том числе выпускников, одеждой и обувью</t>
  </si>
  <si>
    <t>Материальное обеспечение детей-сирот и детей, оставшихся без попечения родителей, лиц из числа детей-сирот и детей, оставшихся без попечения родителей, обучающихся в Сарапульском колледже для инвалидов</t>
  </si>
  <si>
    <t>3020703790</t>
  </si>
  <si>
    <t>Выплаты единовременного денежного пособия выпускникам образовательных организаций из числа детей-сирот и детей, оставшихся без попечения родителей</t>
  </si>
  <si>
    <t>3020703800</t>
  </si>
  <si>
    <t>Ежегодное пособие на приобретение учебной литературы и письменных принадлежностей в размере трехмесячной стипендии</t>
  </si>
  <si>
    <t>Выплата пособия на приобретение учебной литературы и письменных принадлежностей</t>
  </si>
  <si>
    <t>3020703870</t>
  </si>
  <si>
    <t>3</t>
  </si>
  <si>
    <t>3030100000</t>
  </si>
  <si>
    <t>Оказание государственными учреждениями государственных услуг, выполнение работ, финансовое обеспечение деятельности государственных учреждений</t>
  </si>
  <si>
    <t>3030106770</t>
  </si>
  <si>
    <t>3030200000</t>
  </si>
  <si>
    <t>В рамках государственного задания оказываются услуги: реализация основных профессиональных образовательных программ среднего профессионального образования, программ профессионального обучения</t>
  </si>
  <si>
    <t>3030206770</t>
  </si>
  <si>
    <t xml:space="preserve">Обеспечение текущей деятельности  социально-реабилитиционных центров, реабилитационных центров для детей и подростков с ограниченными возможностями, комплексных центров социального обслуживания населения, центров психолого-педагогической помощи населению </t>
  </si>
  <si>
    <t>3030300000</t>
  </si>
  <si>
    <t>3030306770</t>
  </si>
  <si>
    <t>Меры социальной поддержки работникам государственных учреждений Удмуртской Республики</t>
  </si>
  <si>
    <t>3030500000</t>
  </si>
  <si>
    <t>Денежная компенсация расходов по оплате жилых помещений и коммунальных услуг (отопление, освещение) работникам государственных учреждений Удмуртской Республики, проживающим и работающим в сельских населенных пунктах, рабочих поселках и поселках городского типа</t>
  </si>
  <si>
    <t>Привлечение кадрового потенциала в сельские населенные пункты, рабочие поселки и поселки городского типа путем выплаты денежной компенсации расходов по оплате жилых помещений и коммунальных услуг (отопление, освещение) работникам государственных учреждений Удмуртской Республики</t>
  </si>
  <si>
    <t>3030503820</t>
  </si>
  <si>
    <t>Укрепление материально - технической базы Минсоцполитики УР, его территориальных органов и подведомственных ему организаций</t>
  </si>
  <si>
    <t>3030600000</t>
  </si>
  <si>
    <t>Расходы по подготовке Минсоцполитики УР, его территориальных органов и подведомственных ему организаций к отопительному сезону</t>
  </si>
  <si>
    <t>3030605800</t>
  </si>
  <si>
    <t xml:space="preserve">Мероприятия, направленные на улучшение положения и качества жизни пожилых людей </t>
  </si>
  <si>
    <t>3030700000</t>
  </si>
  <si>
    <t>Мероприятия по улучшению положения и качества жизни пожилых людей, в том числе:</t>
  </si>
  <si>
    <t>3030704900</t>
  </si>
  <si>
    <t>244
323
612
622</t>
  </si>
  <si>
    <t>Чествование ветеранов Великой Отечественной войны в связи с традиционно считающимися юбилейными днями рождения, начиная с 90-летия</t>
  </si>
  <si>
    <t>Вручение подарков не менее 200 ветеранам Великой Отечественной войны в связи с традиционно считающимися юбилейными днями рождения, начиная с 90-летия</t>
  </si>
  <si>
    <t xml:space="preserve">Проведение республиканского конкурса по компьютерной грамотности среди пожилых людей. Участие  делегации Удмуртской Республики во Всероссийском конкурсе по компьютерной грамотности среди пожилых людей </t>
  </si>
  <si>
    <t xml:space="preserve">Участие в республиканском конкурсе по компьютерной грамотности  не менее  60 граждан пожилого возраста; 
обеспечение участия не менее 2 победителей во Всероссийском конкурсе по компьютерной грамотности среди пожилых людей </t>
  </si>
  <si>
    <t>Предоставление отдельным категориям граждан  единовременной выплаты на проведение  ремонта  жилых помещений</t>
  </si>
  <si>
    <t xml:space="preserve">Предоставление единовременной выплаты  на проведение  ремонта  жилых помещений  инвалидам и участникам Великой Отечественной войны 1941-1945 годов в размере не более 80 тысяч рублей </t>
  </si>
  <si>
    <t>Проведение мероприятий, посвященных Дню пожилых людей, Дню инвалидов, празднованию Дня Победы в Великой Отечественной войне 1941-1945 годов, Дню Героев Отечества, в том числе участие делегации Удмуртской Республики, пожилых людей в памятно-мемориальных мероприятиях, проводимых в г. Москве и других населенных пунктах России. Проведение фестивалей, конкурсов, выставок творчества</t>
  </si>
  <si>
    <t>Организация льготной подписки и доставки газеты для пожилых людей</t>
  </si>
  <si>
    <t xml:space="preserve">Организация  льготной подписки и доставки 1000 комплектов газеты для пожилых людей </t>
  </si>
  <si>
    <t>Разработка  и издание не менее 30 тыс. экземпляров буклетов о предоставлении социального обслуживания и мер социальной поддержки отдельным категориям граждан</t>
  </si>
  <si>
    <t>3030900000</t>
  </si>
  <si>
    <t>Реализация мероприятий по обеспечению пожарной безопасности Минсоцполитики УР, его территориальных органов и подведомственных ему организаций</t>
  </si>
  <si>
    <t>3030905110</t>
  </si>
  <si>
    <t>244
622</t>
  </si>
  <si>
    <t xml:space="preserve">Развитие системы социального обслуживания граждан с применением механизмов государственно - частного партнерства </t>
  </si>
  <si>
    <t>3031100000</t>
  </si>
  <si>
    <t xml:space="preserve">Выплата компенсации поставщикам социальных услуг на территории Удмуртской Республики </t>
  </si>
  <si>
    <t>3031107390</t>
  </si>
  <si>
    <t>4</t>
  </si>
  <si>
    <t>Расходы по организации предоставления государственных услуг Минсоцполитики УР и его территориальными органами</t>
  </si>
  <si>
    <t>3040100000</t>
  </si>
  <si>
    <t>Расходы на организацию предоставления государственных услуг Минсоцполитики УР и его территориальными органами</t>
  </si>
  <si>
    <t>3040104060</t>
  </si>
  <si>
    <t>Обеспечение текущей деятельности, руководство и управление в сфере установленных функций центрального аппарата Минсоцполитики УР</t>
  </si>
  <si>
    <t>3040200000</t>
  </si>
  <si>
    <t>Центральный аппарат</t>
  </si>
  <si>
    <t>Обеспечение реализации государственной программы - организация и совершенствование работы с гражданами по предоставлению мер социальной поддержки, повышению адресности, внедрение единой автоматизированной системы учета предоставляемых выплат, компенсаций, пособий, предоставление государственных услуг населению</t>
  </si>
  <si>
    <t>3040200030</t>
  </si>
  <si>
    <t>121
122
129
244
852
853</t>
  </si>
  <si>
    <t>3040300000</t>
  </si>
  <si>
    <t>Территориальные органы</t>
  </si>
  <si>
    <t>3040300070</t>
  </si>
  <si>
    <t>Уплата налога на имущество организаций и земельного налога</t>
  </si>
  <si>
    <t>3040400000</t>
  </si>
  <si>
    <t>Уплата налога на имущество</t>
  </si>
  <si>
    <t xml:space="preserve">Выполнение обязательств по уплате налога на имущество </t>
  </si>
  <si>
    <t>3040400620</t>
  </si>
  <si>
    <t>Уплата земельного налога</t>
  </si>
  <si>
    <t>Выполнение обязательств  по уплате земельного налога</t>
  </si>
  <si>
    <t>3040400640</t>
  </si>
  <si>
    <t>612
622
851</t>
  </si>
  <si>
    <t xml:space="preserve">Обеспечение государственных полномочий, переданных органам местного самоуправления, в части  организации и осуществления деятельности по социальной поддержке отдельных категорий граждан </t>
  </si>
  <si>
    <t>3040500000</t>
  </si>
  <si>
    <t>Создание условий для реализации полномочий в части предоставления мер социальной поддержки многодетным семьям</t>
  </si>
  <si>
    <t>3040507560</t>
  </si>
  <si>
    <t>Расходы за счет доходов от платных услуг, оказываемых государственными казенными учреждениями</t>
  </si>
  <si>
    <t>Возмещение эксплуатационных расходов казенных учреждений</t>
  </si>
  <si>
    <t>Создание и организация деятельности комиссий по делам несовершеннолетних и защите их прав</t>
  </si>
  <si>
    <t>Расходы на осуществление ежемесячной выплаты в связи с рождением (усыновлением) первого ребенка</t>
  </si>
  <si>
    <t>Предоставление 50 путевок «мать и дитя» семьям с детьми- инвалидами</t>
  </si>
  <si>
    <t xml:space="preserve">Награждение 34 многодетных семей республики </t>
  </si>
  <si>
    <t>Субсидии социально ориентированным некоммерческим организациям и иным некоммерческим организациям</t>
  </si>
  <si>
    <t>Расходы на выплату ежемесячных пособий по уходу за ребенком лицам, не подлежащим обязательному социальному страхованию  на случай временной нетрудоспособности и в связи с материнством, а также уволенных в связи с ликвидацией организаций</t>
  </si>
  <si>
    <t>Наименование подпрограммы/ основного мероприятия/ мероприятия</t>
  </si>
  <si>
    <t>Организация учета (регистрации) многодетных семей</t>
  </si>
  <si>
    <t>Организация опроса на официальном сайте Минсоцполитики УР по уровню удовлетворенности качеством предоставления государственных услуг</t>
  </si>
  <si>
    <t>ПЛАН РЕАЛИЗАЦИИ</t>
  </si>
  <si>
    <t>Срок               начала реализации</t>
  </si>
  <si>
    <t>Предоставление не менее 1,0 тыс. реабилитированным лицам и лицам, признанным пострадавшими от политических репрессий,  ежемесячных денежных компенсаций  расходов на оплату жилого помещения и коммунальных услуг</t>
  </si>
  <si>
    <t>Соцподдержка в виде пособий и компенсационных выплат 2,2 тыс. чел.</t>
  </si>
  <si>
    <t>Реализация демографической и семейной политики, совершенствование социальной поддержки семей с детьми</t>
  </si>
  <si>
    <t>Предоставление государственной социальной помощи в полном объеме</t>
  </si>
  <si>
    <t xml:space="preserve">Пособие на ребенка </t>
  </si>
  <si>
    <t>Пособие по беременности и родам безработным женщинам</t>
  </si>
  <si>
    <t xml:space="preserve">Единовременное денежное вознаграждение в год выплачивается 25 женщинам-матерям, награжденным знаком отличия «Материнская слава» </t>
  </si>
  <si>
    <t>Организация  торжественного приема, посвященного вручению знака отличия «Родительская слава»</t>
  </si>
  <si>
    <t xml:space="preserve">Организация торжественного приема, посвященного вручению знака отличия «Материнская слава» </t>
  </si>
  <si>
    <t>Обеспечение текущей деятельности домов - интернатов для престарелых и инвалидов, психоневрологических интернатов, детских домов-интернатов для умственно отсталых детей</t>
  </si>
  <si>
    <t>В рамках государственного задания оказываются государственные услуги: в стационарной форме</t>
  </si>
  <si>
    <t xml:space="preserve">Обеспечение текущей деятельности бюджетного образовательного учреждения «Сарапульский колледж для инвалидов» 
</t>
  </si>
  <si>
    <t xml:space="preserve"> В реабилитационных центрах для граждан пожилого возраста и инвалидов, для детей и подростков с ограниченными возможностями оказываются государственные услуги по предоставлению социального обслуживания в стационарной и полустационарной форме. В комплексных центрах социального обслуживания населения оказываются государственные услуги по предоставлению социального обслуживания в стационарной, полустационарной форме, на дому, срочные услуги.  В центре психолого-педагогической помощи населению оказываются  государственные услуги в стационарной форме, полустационарной форме и проводятся работы по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t>
  </si>
  <si>
    <t xml:space="preserve">Участие в мероприятиях не менее 31 тысячи граждан пожилого возраста и инвалидов </t>
  </si>
  <si>
    <t>Повышение прозрачности деятельности Минсоцполитики УР,  территориальных органов и подведомственных организаций , обеспечение публичности деятельности Минсоцполитики УР, в том числе размещение информации в сети «Интернет»</t>
  </si>
  <si>
    <t>Обеспечение текущей деятельности организаций в сфере социальной защиты населения</t>
  </si>
  <si>
    <t>Выполнение обязательств по уплате налога на имущество и земельного налога</t>
  </si>
  <si>
    <t>Разработка административных регламентов, предусматривающих время ожидания в очереди при обращении заявителя в Минсоцполитики УР для получения государственных услуг не более 15 минут</t>
  </si>
  <si>
    <t>Белоусова М.Е., заместитель министра;
Торхов И.В., начальник отдела социальных выплат управления мер социальной поддержки</t>
  </si>
  <si>
    <t>Белоусова М.Е., заместитель министра;
Иутина О.В., начальник управления мер социальной поддержки;
Рубцов Д.Н., начальник управления по экономике и финансам</t>
  </si>
  <si>
    <t>Белоусова М.Е., заместитель министра; 
Иутина О.В., начальник управления мер социальной поддержки;
Рубцов Д.Н., начальник управления по экономике и финансам</t>
  </si>
  <si>
    <t>Финанси-рование, тыс. рублей</t>
  </si>
  <si>
    <t>Ответственный исполнитель                                                (ФИО, должность)</t>
  </si>
  <si>
    <t>Проведение конкурса на право получения из бюджета Удмуртской Республики субсидии отдельным общественным организациям и иным некоммерческим объединениям на реализацию функций в области социальной политики</t>
  </si>
  <si>
    <t>Мероприятия, направленные на обеспечение пожарной безопасности Минсоцполитики УР и подведомственных ему организаций</t>
  </si>
  <si>
    <t xml:space="preserve">Лубнина О.В., первый заместитель министра;
Белоусова М.Е., заместитель министра
 </t>
  </si>
  <si>
    <t xml:space="preserve">Лубнина О.В., первый заместитель министра;
Белоусова М.Е., заместитель министра
</t>
  </si>
  <si>
    <t>Белоусова М.Е., заместитель министра;
Иутина О.В., начальник управления мер социальной поддержки;
Рубцов Д.Н., начальник управления по экономике и финансам;                                                                                     Торхов И.В., начальник отдела социальных выплат управления мер социальной поддержки;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t>
  </si>
  <si>
    <t xml:space="preserve">Белоусова М.Е., заместитель министра;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Рубцов Д.Н., начальник управления по экономике и финансам
</t>
  </si>
  <si>
    <t>Выплата пенсии по старости в соответствии с Законами Удмуртской Республики «О пожарной безопасности в Удмуртской Республике» и «Об аварийно-спасательных службах и формированиях в Удмуртской Республике и гарантиях спасателям»</t>
  </si>
  <si>
    <t xml:space="preserve">Белоусова М.Е., заместитель министра;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t>
  </si>
  <si>
    <t>Белоусова М.Е., заместитель министра;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Кучумова С.Е., начальник управления бухгалтерского учета и консолидированной отчетности - главный бухгалтер</t>
  </si>
  <si>
    <t>Лубнина О.В.,первый заместитель министра;
Клокова А.Л., начальник управления по вопросам семьи и детства;
Юргина Д.Ш., начальник отдела профилактики безнадзорности и беспризорности несовершеннолетних управления по вопросам семьи и детства</t>
  </si>
  <si>
    <t xml:space="preserve">Белоусова М.Е., заместитель министра;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Рубцов Д.Н. начальник  управления по экономике и финансам
</t>
  </si>
  <si>
    <t>Белоусова М.Е., заместитель министра;
Рубцов Д.Н., начальник  управления по экономике и финансам</t>
  </si>
  <si>
    <t>Белоусова М.Е., заместитель министра;
Иутина О.В., начальник управления мер социальной поддержки;
Рубцов Д.Н., начальник  управления по экономике и финансам</t>
  </si>
  <si>
    <t>Лубнина О.В., первый заместитель министра;
Мартынюк И.Н.,  начальник отдела развития материально-технической базы отрасли</t>
  </si>
  <si>
    <t xml:space="preserve">Лубнина О.В., первый заместитель министра;
Белоусова М.Е., заместитель министра;
Рубцов Д.Н., начальник управления по экономике и финансам;                                                                                               Рудина Г.Ф., начальник упраления по делам инвалидов и организации социального обслуживания;
Юргина Д.Ш., начальник отдела профилактики безнадзорности и беспризорности несовершеннолетних управления по вопросам семьи и детства                                                                                </t>
  </si>
  <si>
    <t>Белоусова М.Е., заместитель министра;
Рудина Г.Ф., начальник управления по делам инвалидов и организации социального обслуживания;
Рубцов Д.Н., начальник управления по экономике и финансам</t>
  </si>
  <si>
    <t>Создание условий для реализации полномочий Минсоцполитики УР. Организация реализации мероприятий государственных, республиканских, ведомственных целевых программ. Повышение эффективности распределения бюджетных средств. Повышение уровня качества финансового менеджмента, повышение уровня бюджетной дисциплины, бюджетного планирования, управления бюджетными расходами</t>
  </si>
  <si>
    <t>Белоусова М.Е., заместитель министра;
Кучумова С.Е., начальник управления бухгалтерского учета и консолилированной отчетности - главный бухгалтер;
Рубцов Д.Н.,  начальник управления по экономике и финансам</t>
  </si>
  <si>
    <t>Организация предоставления государственных услуг  в соответствии с постановлением Правительства Удмуртской Республики                                                                      от 7 февраля 2011 года № 24 «О перечне государственных услуг, предоставляемых исполнительными органами государственной власти Удмуртской Республики»</t>
  </si>
  <si>
    <t xml:space="preserve">Белоусова М.Е., заместитель министра;
Микрюкова О.Н., начальник управления правовой работы, контроля и надзора
</t>
  </si>
  <si>
    <t>Удовлетворение потребности в перевозке несовершеннолетних, самовольно покинувших свой дом, на 100%.                                                                          (30.02.2 Удельный вес детей, находящихся в социально опасном положении, в общей численности детского населения Удмуртской Республики - 0,6 ед. (далее по тексту  - 30.02.2)</t>
  </si>
  <si>
    <t>Белоусова М.Е., заместитель министра;
Иутина О.В., начальник управления мер социальной поддержки;
Рудина Г.Ф., начальник упраления по делам инвалидов и организации социального обслуживания;
Рубцов Д.Н., начальник  управления по экономике и финансам</t>
  </si>
  <si>
    <t xml:space="preserve">Проведение мероприятий, посвященных Дню пожилых людей, Дню инвалидов, празднованию Дня Победы в Великой Отечественной войне 1941 - 1945 годов, Дню Героев Отечества. Предоставление адресной финансовой помощи. Проведение республиканского конкурса по компьютерной грамотности среди пожилых людей. Проведение фестивалей, выставок творчества, конкурсов. Разработка и издание информационно-аналитических сборников, справочных изданий, буклетов по вопросам социальной защиты пожилых людей                (30.03.4 Количество пожилых людей, принявших участие в республиканских, городских и районных мероприятиях, посвященных Дню Победы, Международному дню пожилых людей, Международному дню инвалидов и иных мероприятиях - 42,0 тыс. человек (далле по тексту  - 30.03.4) </t>
  </si>
  <si>
    <t>Организация надежной системы по обеспечению противопожарной защиты зданий и помещений учреждений социальной защиты населения; снижение рисков возникновения пожаров, аварийных ситуаций, травматизма и гибели людей, предотвращение материального ущерба. Приведение зданий и сооружений к действующим требованиям пожарной безопасности</t>
  </si>
  <si>
    <t xml:space="preserve">Лубнина О.В., первый заместитель министра;
Белоусова М.Е., заместитель министра;
Рубцов Д.Н., начальник управления по экономике и финансам;                                                                                               Рудина Г.Ф., начальник упраления по делам инвалидов и организации социального обслуживания;
Юргина Д.Ш., начальник отдела профилактики безнадзорности и беспризорности несовершеннолетних управления по вопросам семьи и детства;                                                                   Кучумова С.Е., начальник управления бухгалтерского учета и консолилированной отчетности - главный бухгалтер                                                                          </t>
  </si>
  <si>
    <t xml:space="preserve"> государственной программы Удмуртской Республики «Социальная поддержка граждан» на 2019 год</t>
  </si>
  <si>
    <t>244, 312</t>
  </si>
  <si>
    <t>244, 313</t>
  </si>
  <si>
    <t>111
112
119
244
611
621
852
853</t>
  </si>
  <si>
    <t>244, 612</t>
  </si>
  <si>
    <t>632, 633</t>
  </si>
  <si>
    <t>121
122
129
244 852
853</t>
  </si>
  <si>
    <t>3030608640</t>
  </si>
  <si>
    <t>622</t>
  </si>
  <si>
    <t>Р1</t>
  </si>
  <si>
    <t>Р3</t>
  </si>
  <si>
    <t>302P105480</t>
  </si>
  <si>
    <t>244,                      313</t>
  </si>
  <si>
    <t>302P150840</t>
  </si>
  <si>
    <t>303P352930</t>
  </si>
  <si>
    <t>303P300000</t>
  </si>
  <si>
    <t>302P100000</t>
  </si>
  <si>
    <t>302P104340</t>
  </si>
  <si>
    <t>530</t>
  </si>
  <si>
    <t>302P104460</t>
  </si>
  <si>
    <t>3010604160</t>
  </si>
  <si>
    <t>632</t>
  </si>
  <si>
    <t>Удмуртская  республиканская общественная организация Всероссийской общественной организации ветеранов (пенсионеров) войны, труда, Вооруженных Сил и правоохранительных органов</t>
  </si>
  <si>
    <t>303P352090</t>
  </si>
  <si>
    <t>302P155730</t>
  </si>
  <si>
    <t xml:space="preserve">Иные закупки товаров, работ и услуг для обеспечения государственных (муниципальных) нужд
</t>
  </si>
  <si>
    <t>302Р300000</t>
  </si>
  <si>
    <t>Создание условий для реализации государственной программы</t>
  </si>
  <si>
    <r>
      <t xml:space="preserve">Наименование государственной программы </t>
    </r>
    <r>
      <rPr>
        <b/>
        <u val="single"/>
        <sz val="9"/>
        <rFont val="Times New Roman"/>
        <family val="1"/>
      </rPr>
      <t>«Социальная поддержка граждан»</t>
    </r>
  </si>
  <si>
    <r>
      <t xml:space="preserve">Ответственный исполнитель </t>
    </r>
    <r>
      <rPr>
        <b/>
        <u val="single"/>
        <sz val="9"/>
        <rFont val="Times New Roman"/>
        <family val="1"/>
      </rPr>
      <t>Министерство социальной политики и труда Удмуртской Республики</t>
    </r>
  </si>
  <si>
    <t>Денежные средства на личные расходы детям-сиротам и детям, оставшимся без попечения родителей</t>
  </si>
  <si>
    <t xml:space="preserve"> Комплексная безопасность в отрасли социальной защиты населения</t>
  </si>
  <si>
    <t>00</t>
  </si>
  <si>
    <t xml:space="preserve">01           02              03       06 </t>
  </si>
  <si>
    <t>302000000</t>
  </si>
  <si>
    <t>10   09</t>
  </si>
  <si>
    <t>00     09</t>
  </si>
  <si>
    <t>244 313  323</t>
  </si>
  <si>
    <t>843                855              833</t>
  </si>
  <si>
    <t>03   04</t>
  </si>
  <si>
    <t>02            03            04</t>
  </si>
  <si>
    <t>3030000000</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</si>
  <si>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</si>
  <si>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Ежемесячная денежная выплата нуждающимся в поддержке семьям при рождении в семье третьего и последующих детей</t>
  </si>
  <si>
    <t>Федеральный проект «Старшее поколение»</t>
  </si>
  <si>
    <t>Федеральный проект «Финансовая поддержка семей при рождении детей»</t>
  </si>
  <si>
    <t>Предоставление мер социальной поддержки многодетным семьям, предусмотренных законом Удмуртской Республики от 5 мая 2006 года № 13-РЗ «О мерах по социальной поддержке многодетных семей»</t>
  </si>
  <si>
    <t>Бюджет Удмуртской Республики; Федеральный бюджет</t>
  </si>
  <si>
    <t>244,           313</t>
  </si>
  <si>
    <t>244          313</t>
  </si>
  <si>
    <t>Клокова А.Л., начальник управления по вопросам семьи и детства;
Иутина О.В., начальник управления мер социальной поддержки</t>
  </si>
  <si>
    <t>Иутина О.В., начальник управления мер социальной поддержки</t>
  </si>
  <si>
    <t>Клокова А.Л., начальник управления по вопросам семьи и детства</t>
  </si>
  <si>
    <t xml:space="preserve">Белоусова М.Е., заместитель министра;
Мартынюк И.Н., начальник отдела развития материально-технической базы отрасли;
Рубцов Д.Н., начальник управления по экономике и финансам   </t>
  </si>
  <si>
    <t xml:space="preserve">Белоусова М.Е., заместитель министра;
Рубцов Д.Н. начальник  управления по экономике и финансам
</t>
  </si>
  <si>
    <t xml:space="preserve">Передоставление в полном объеме </t>
  </si>
  <si>
    <t xml:space="preserve">Повышение качества жизни граждан пожилого возраста и инвалидов
</t>
  </si>
  <si>
    <t xml:space="preserve">Приобретение не менее 21 автотранспортного средства для создания не менее 27 мобильных бригад (с учетом имеющегося автотранспорта)
</t>
  </si>
  <si>
    <t>Подготовка учреждений социального обслуживания к отопительному сезону и исключение возможности влияния температурных факторов на их работу. Уменьшение издержек и энергосбережение ресурсов</t>
  </si>
  <si>
    <t xml:space="preserve">Оснащение учреждений социального обслуживания инженерно-техническими средствами и системами охраны
</t>
  </si>
  <si>
    <t>Поддержка организации, в том числе на частичное возмещение затрат, связанных с осуществлением деятельности, направленной на решение социальных вопросов в соответствии с уставными целями</t>
  </si>
  <si>
    <t xml:space="preserve">Обеспечение одеждой и обувью к началу учебного года не менее 2500 детей из малоимущих семей </t>
  </si>
  <si>
    <t>Проведение мероприятий по популязации семейных ценностей</t>
  </si>
  <si>
    <t>Соцподдержка в виде денежной выплаты предоставляется ежемесячно  134,7 тыс. ветеранам труда Удмуртской Республики</t>
  </si>
  <si>
    <t>Соцподдержка в виде денежной выплаты предоставляется ежемесячно 6,8 тыс.труженикам тыла</t>
  </si>
  <si>
    <t>Предоставление не менеее 134,7 тыс. ветеранам труда ежемесячных денежных компенсаций  расходов на оплату жилого помещения и коммунальных услуг</t>
  </si>
  <si>
    <t xml:space="preserve">Предоставление отдельным категориям граждан (федеральным льготникам) ежемесячных денежных компенсаций расходов на оплату жилого помещения и коммунальных услуг (не менее 131,0 тыс.чел.) 
</t>
  </si>
  <si>
    <t>Меры социальной поддержки получают ежегодно 4,4  тыс. граждан, награжденных знаком «Почетный донор»</t>
  </si>
  <si>
    <t xml:space="preserve">Оказание государственной социальной помощи не менее 4,5 тыс.  граждан, в том числе не  менее 200 семьям на основании социального контракта </t>
  </si>
  <si>
    <t>Единовременная денежная выплата супружеским парам, отмечающим 50-, 55-, 60-, 65-, 70-, 75-летие совместной жизни, предоставляется в размере 3448 рублей (более 1800 супружеских пар в год)</t>
  </si>
  <si>
    <t xml:space="preserve"> Государственное пособие на погребение  (в случаях, установленных Федеральным законом от 12.01.1996                       № 8-ФЗ) предоставляется 2,3 тыс. чел. 
</t>
  </si>
  <si>
    <t>Производится выплата ежемесячного денежного вознаграждения 38 гражданам, удостоенным звания «Почетный гражданин Удмуртской Республики»</t>
  </si>
  <si>
    <t>Дополнительное пенсионное обеспечение предоставляется более 929 гражданам</t>
  </si>
  <si>
    <t>Пенсионное обеспечение  38 (гарантия социальной защиты)  гражданам, работавшим в учреждениях противопожарной службы УР не менее 25 лет (достигшим возраста 50 лет) и в профессиональных аварийно-спасательных службах, профессиональных аварийно-спасательных формированиях УР не менее 15 лет (достигшим возраста 40 лет)</t>
  </si>
  <si>
    <t xml:space="preserve">Ежемесячное пособие при возникновении поствакцинальных осложнений выплачивается 5 гражданам        </t>
  </si>
  <si>
    <t>50 инвалидам выплачиваются компенсации страховых премий по договорам ОСАГО по факту обращения</t>
  </si>
  <si>
    <t>Ежемесячным пособием на ребенка обеспечивается 95,0 тысяч детей</t>
  </si>
  <si>
    <t>Пособия по беременности и родам получат 3,6 тыс. безработных женщин в год</t>
  </si>
  <si>
    <t xml:space="preserve">За год пособие получат  11,0 тыс. человек. Единовременное пособие при рождении ребенка получают 3,6 тыс. человек в год 
</t>
  </si>
  <si>
    <t>Ежемесячную денежную выплату в размере 5000,00 рублей получат 4,2 тыс. человек</t>
  </si>
  <si>
    <t xml:space="preserve">Материальную помощь для направления детей-инвалидов на продолжительное лечение за пределы республики получат более 340 семей </t>
  </si>
  <si>
    <t>Латыпова Э.И., начальник сектора сопровождения комиссии по делам несовершеннолетних</t>
  </si>
  <si>
    <t>Белоусова М.Е., заместитель министра;
Кучумова С.Е., начальник управления бухгалтерского учета и консолилированной отчетности - главный бухгалтер;
Рубцов Д.Н.,  начальник управления по экономике и финансам;                                                                                            Латыпова Э.И., начальник сектора сопровождения комиссии по делам несовершеннолетних</t>
  </si>
  <si>
    <t xml:space="preserve">Лубнина О.В., первый заместитель министра;
Белоусова М.Е., заместитель министра;                                                       Рудина Г.Ф., начальник управления по делам инвалидов и организации социального обслуживания;
Рубцов Д.Н., начальник управления по экономике и финансам;                                                                                       Микрюкова О.Н., начальник управления правовой работы, контроля и надзора;                                                                     Латыпова Э.И., начальник сектора сопровождения комиссии по делам несовершеннолетних
 </t>
  </si>
  <si>
    <t xml:space="preserve">Реализация мероприятий в рамках регионального проекта "Финансовая поддержка семей при рождении детей в Удмуртской Республике" национального проекта "Демография"
</t>
  </si>
  <si>
    <t>61 инвалид боевых действий, проходивших военную службу по призыву, получат ежегодную денежную выплату</t>
  </si>
  <si>
    <t>30101R4620 3010105870</t>
  </si>
  <si>
    <t>Оказание государственными учреждениями государственных услуг, выполнение работ , финансовое обеспечение деятельности государственных учреждений</t>
  </si>
  <si>
    <t>Выполнение мероприятий, предусмотренных государственным заданием</t>
  </si>
  <si>
    <t>Ежемесячную денежную выплату из бюджета Удмуртской Респрублики вполучат 4,2 тыс. человек, в рамках софинснсирования  - 3,6 тыс. человек</t>
  </si>
  <si>
    <t>Ежемесячную денежную выплату получат 2,7 тыс. человек</t>
  </si>
  <si>
    <t>Повышение качества жизни семей с детьми,  увеличение количества многодетных семей в Удмуртской Республике, всестороннее укрепление института семьи как формы гармоничной жизнедеятельности личности. Увеличение количества многодетных семей. Улучшение жилищных условий не менее 35 многодетных семей Удмуртской Республики</t>
  </si>
  <si>
    <t>Не менее 40% лиц старше трудоспособного возраста из групп риска, проживающих в организациях социального обслуживания будут охвачены вакцинацией к концу 2019 года</t>
  </si>
  <si>
    <t xml:space="preserve">Модернизация и развитие социального обслуживания населения </t>
  </si>
  <si>
    <t>Лубнина О.В., первый заместитель министра;
Белоусова М.Е., заместитель министра;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Рудина Г.Ф., начальника управления по делам инвалидов и организации социального обслуживания; 
Юргина Д.Ш., начальник отдела профилактики безнадзорности и беспризорности несовершеннолетних управления по вопросам семьи и детства;
Рубцов Д.Н., начальник управления по экономике и финансам</t>
  </si>
  <si>
    <t>(30.00.1  - 99,9%;                                                                                                              30.00.2 - 100%)</t>
  </si>
  <si>
    <t>Рудина Г.Ф., начальник упраления по делам инвалидов и организации социального обслуживания;                     Мартынюк И.Н.,  начальник отдела развития материально-технической базы отрасли;                                                      Юргина Д.Ш., начальник отдела профилактики безнадзорности и беспризорности несовершеннолетних управления по вопросам семьи и детства</t>
  </si>
  <si>
    <t>Проведение мероприятий, посвященных Дню пожилых людей, Дню инвалидов, празднованию Дня Победы в Великой Отечественной войне 1941 - 1945 годов, Дню Героев Отечества. Предоставление адресной финансовой помощи. Проведение республиканского конкурса по компьютерной грамотности среди пожилых людей. Проведение фестивалей, выставок творчества, конкурсов. Разработка и издание информационно-аналитических сборников, справочных изданий, буклетов по вопросам социальной защиты пожилых людей                               (30.03.4 - 42 тыс. человек)</t>
  </si>
  <si>
    <t xml:space="preserve">Реализация 442-ФЗ - развитие рынка конкурентоспособных поставщиков социальных услуг. Компенсация предусмотрена Федеральным законом в качестве меры поддержки поставщиков социальных услуг, включенных в реестр поставщиков социальных услуг субъекта Российской Федерации, предоставляющих гражданам социальные услуги в соответствии с индивидуальными программами, но не участвующих в выполнении государственного задания (заказа), то есть не являющихся государственными организациями                                                                 (30.03.5 Доля средств бюджета Удмуртской Республики, выделяемых негосударственным организациям, в том числе социально ориентированным некоммерческим организациям, на предоставление услуг, в общем объеме средств бюджета Удмуртской Республики выделяемых на предоставление социального обслуживания и социального сопровождения - 5%;
30.03.6 Удельный вес организаций социального обслуживания, основанных на иных формах собственности, в общем количестве организаций социального обслуживания всех форм собственности - 11,2%;                                                                                                                 (далее по тексту - 30.03.5, 30.03.6 соответственно)
</t>
  </si>
  <si>
    <t xml:space="preserve"> Приобретение втотранспорта в целях доставки лиц старше 65 лет, проживающих в сельской местности, в медицинские организации</t>
  </si>
  <si>
    <t>Повышение качества жизни граждан пожилого возраста и инвалидов</t>
  </si>
  <si>
    <t xml:space="preserve">Реализация 442-ФЗ - развитие рынка конкурентоспособных поставщиков социальных услуг. Компенсация предусмотрена Федеральным законом в качестве меры поддержки поставщиков социальных услуг, включенных в реестр поставщиков социальных услуг субъекта Российской Федерации, предоставляющих гражданам социальные услуги в соответствии с индивидуальными программами, но не участвующих в выполнении государственного задания (заказа), то есть не являющихся государственными организациями                                                                           (30.03.5 - 5%;                                                                                         30.03.6 - 11,2%)                                                                                  </t>
  </si>
  <si>
    <t>Обеспечение реализации государственной программы - организация и совершенствование работы с гражданами по предоставлению мер социальной поддержки, повышению адресности, внедрение единой автоматизированной системы учета предоставляемых выплат, компенсаций, пособий, предоставление государственных услуг населению                                                   (30.04.1 -100%;                                                                                   30.04.2 - не менее 90%)</t>
  </si>
  <si>
    <t>Создание условий для реализации полномочий Минсоцполитики УР. Организация реализации мероприятий государственных, республиканских, ведомственных целевых программ. Повышение эффективности распределения бюджетных средств. Повышение уровня качества финансового менеджмента, повышение уровня бюджетной дисциплины, бюджетного планирования, управления бюджетными расходами                                                                                     (30.04.1 -100%;                                                                                   30.04.2 - не менее 90%)</t>
  </si>
  <si>
    <t xml:space="preserve">Осуществление мер по координации деятельности органов и учреждений системы профилактики безнадзорности и правонарушений несовершеннолетних
</t>
  </si>
  <si>
    <t>Повышение удовлетворенности удовлетворенных качеством предоставления государственных услуг                 (30.04.4 Доля заявителей, удовлетворенных качеством предоставления государственных услуг Минсоцполитики УР, от общего числа заявителей, обратившихся за получением государственных услуг - 94%)</t>
  </si>
  <si>
    <t>Уменьшение времени ожидания при получении государственной услуги                                                                   (30.04.5 Время ожидания в очереди при обращении заявителя в Минсоцполитики УР и его территориальные органы для получения государственных услуг  - не более15 мин.)</t>
  </si>
  <si>
    <t xml:space="preserve">Увеличение суммарного коэффициента родждаемости до 1,741 в 2019 году                                                                 (30.02.1 - 1,741 ед.;                                                                       30.02.3 -  113,7 ед.;                                                                   30.02.4 - 88,6 ед.)  </t>
  </si>
  <si>
    <t>Организация надежной системы по обеспечению противопожарной защиты зданий и помещений учреждений социальной защиты населения; снижение рисков возникновения пожаров, аварийных ситуаций, травматизма и гибели людей, предотвращение материального ущерба. Приведение зданий и сооружений к действующим требованиям пожарной безопасности                                                                                                           (30.03.3 - 0%)</t>
  </si>
  <si>
    <t xml:space="preserve">(30.01.1 Удельный вес малоимущих граждан, получающих меры социальной поддержки в соответствии с нормативными правовыми актами Российской Федерации и нормативными правовыми актами Удмуртской Республики, в общей численности малоимущих граждан в Удмуртской Республике, обратившихся за получением мер социальной поддержки - 98,4%;
30.01.2 Удельный вес граждан, получивших ежемесячную денежную компенсацию на оплату жилого помещения и коммунальных услуг (федеральные льготники), в общей численности пенсионеров, проживающих на территории Удмуртской Республики - 26%;
30.01.3 Удельный вес граждан, получивших ежемесячную денежную компенсацию на оплату жилого помещения и коммунальных услуг (региональные льготники), в общей численности пенсионеров, проживающих на территории Удмуртской Республики -28%)                                          </t>
  </si>
  <si>
    <t>Организация и проведение республиканской научно-правтической конференции по реализации в Удмуртской Республике Десятидетия детства, всеросийской акции "Крылья Ангела", составление социальной карты Удмуртской Республики за 2019 год</t>
  </si>
  <si>
    <t>(30.02.1 - 1,741 ед.;                                                                       30.02.3 Коэффициент рождаемости в возрастной группе 25-29 лет (число родившихся на 1000 женщин соответствующего возраста) - 113,7 ед.;                          30.02.4 Коэффициент рождаемости в возрастной группе 30-34  лет (число родившихся на 1000 женщин соответствующего возраста) - 88,6 ед.                             (далее по тексту - 30.02.3, 30.02.4 соответственно)</t>
  </si>
  <si>
    <t xml:space="preserve">(30.02.5 Ожидаемая продолжительность жизни граждан старше трудоспособного возраста  - 24,82 лет;                                                                                       30.02.6 Число пациентов старше трудоспособного возраста, пролеченных на геронтологических койках  - 1,4 тыс. чел.;                                                                                   30.02.7 Охват граждан старше трудоспособного возраста профилактическими осмотрами, включая диспансеризацию - 25,8 % ;                                                        30.02.8 Доля лиц старше трудоспособного возраста, у которых выявлены заболевания и патологические состояния, находящихся под диспансерным наблюдением - 59,8 % ;                                                                30.02.9 Охват граждан старше трудоспособного возраста из групп риска вакцинацией против пневмококковой инфекции - 40 %                                                                                         (далее по тексту - 30.02.5, 30.02.6, 30.02.7, 30.02.8, 30.02.9 соответственно) </t>
  </si>
  <si>
    <t>Укрепление здоровья, увеличение периода активного долголетия и продолжительности здоровой жизни                                 (30.02.5  - 24,82 лет;                                                                                  30.02.6  - 1,4 тыс. чел.;                                                                                   30.02.7 - 25,8 %;                                                                                                                30.02.8 - 59,8 % ;                                                               30.02.9 - 40 %)</t>
  </si>
  <si>
    <t xml:space="preserve">Реализация мероприятий в рамках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t>
  </si>
  <si>
    <t xml:space="preserve">В рамках государственного задания оказываются государственные услуги: предоставление социального обслуживания в стационарной форме                                (30.00.1 Доля граждан, получивших социальные услуги в организациях социального обслуживания населения, в общем числе граждан, обратившихся за получением социальных услуг в организации социального обслуживания населения - 99,9%;                                                              30.00.2 Соотношение средней заработной платы социальных работников государственных учреждений Удмуртской Республики и муниципальных учреждений в Удмуртской Республике со средней заработной платой в Удмуртской Республике - 100%;                                                                                                                          30.03.1. Обеспеченность услугами стационарных организаций социального обслуживания - 21,57 мест на 10 тыс. жителей)                                                                (далее по тексту - 30.00.1, 30.00.2 соответственно)
</t>
  </si>
  <si>
    <t xml:space="preserve">(30.00.1  - 99,9%;                                                                                                              30.00.2 - 100%;                                                                                                          30.03.2 Удельный вес детей-инвалидов, получивших социальные услуги в организациях социального обслуживания, в общей численности детей-инвалидов - 60 %) </t>
  </si>
  <si>
    <t xml:space="preserve">Реализация мероприятий в рамках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t>
  </si>
  <si>
    <t>Предоставление более 10,0 тыс. отдельным категориям граждан, достигшим возраста 70 лет и 80 лет,  ежемесячных денежных компенсаций  расходов на уплату взноса на капитальный ремонт общего имущества в многоквартирном доме;                                                     Оплата в полном объеме почтовых и банковских услуг при осуществлении выплаты ежемесячной денежной компенсации отдельным категориям граждан оплаты взноса на капитальный ремонт общего имущества в многоквартирном доме</t>
  </si>
  <si>
    <t xml:space="preserve">Белоусова М.Е., заместитель министра;
Иутина О.В., начальник управления мер социальной поддержки;
Рубцов Д.Н., начальник управления по экономике и финансам;                                                                                        </t>
  </si>
  <si>
    <t>Торхов И.В., начальник отдела социальных выплат управления мер социальной поддержки;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t>
  </si>
  <si>
    <t xml:space="preserve">Лубнина О.В., первый заместитель министра;
Белоусова М.Е., заместитель министра;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t>
  </si>
  <si>
    <t xml:space="preserve">Обеспечение укрепления материально-технической базы и улучшения условий проживания в стационарных и полустационарных организациях социального обслуживания Удмуртской Республики в соответствии с санитарно-гигиеническими нормами и требованиями пожарной безопасности. Безаварийная работа систем тепло- и водоснабжения в зимний период. Уменьшение издержек и энергосбережение ресурсов                                                                                   (30.03.3 Удельный вес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от общего количества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- 0%) </t>
  </si>
  <si>
    <t xml:space="preserve">Повышение прозрачности деятельности Минсоцполитики УР,  территориальных органов и подведомственных организаций , обеспечение публичности деятельности Минсоцполитики УР, в том числе размещение информации в сети «Интернет»                                                                                               (30.04.1 Удельный вес проведенных Минсоцполитики УР контрольных мероприятий (ревизий и проверок) использования ресурсного обеспечения государственной программы к числу запланированных - 100%;                                                                                                    30.04.2 Уровень выполнения значений целевых показателей (индикаторов) государственной программы - не менее 90%;                                                                                        30.04.3 Доля государственных услуг, предоставляемых по принципу "одного окна" в многофункциональных центрах предоставления государственных и муниципальных услуг, от числа государственных услуг, включенных в перечень государственных услуг, утвержденный постановлением Правительства Удмуртской Республики от 4 марта 2013 года № 97 - 100%                                                                                        (далее по тексту 30.04.1, 30.04.2 соотвестственно)
</t>
  </si>
  <si>
    <t xml:space="preserve">Предоставление государственной социальной помощи </t>
  </si>
  <si>
    <t xml:space="preserve">Единовременное пособие беременной жене военнослужащего, проходящего военную службу по призыву, получат не менее 30 человек;
ежемесячное пособие на ребенка военнослужащего, проходящего военную службу по призыву, получат 85 человек        </t>
  </si>
  <si>
    <t xml:space="preserve">  Расходы на осуществление ежемесячной денежной выплаты нуждающимся в поддержке семьям при рождении в семье после 31 декабря 2017 года третьего и последующих детей, сверх установленного уровня софинансирования (на обеспечение выплаты)</t>
  </si>
  <si>
    <t>3020120840</t>
  </si>
  <si>
    <t>не было изначально</t>
  </si>
  <si>
    <t>302P105050</t>
  </si>
  <si>
    <t>Субсидии государственным учреждениям на укрепление материально-технической базы</t>
  </si>
  <si>
    <t>3030600680</t>
  </si>
  <si>
    <t>нет всправке</t>
  </si>
  <si>
    <t>Брендирование автотранспорта, приобретаемого Министерством в соответствии с государственным контрактом от 3 июня 2019 года №0813500000119003654_261182/70 в целях доставки лиц старше 65 лет, проживающих в сельской местности, в медицинские организации, символикой национального проекта «Демография» (изготовление и нанесение логотипа на наружную поверхность автотранспорта)</t>
  </si>
  <si>
    <t xml:space="preserve">Бюджет Удмуртской Республики </t>
  </si>
  <si>
    <t xml:space="preserve">Клокова А.Л., начальник управления по вопросам семьи и детства;
Иутина О.В., начальник управления мер социальной поддержки
</t>
  </si>
  <si>
    <t xml:space="preserve">Ежемесячную денежную выплату при рождении ребенка в размере 100 тыс. рублей получат 70 студенческих семей.
Проведение социологического исследования  с целью изучения репродуктивных установок населения Удмуртской Республики методом анкетирования  2,5 тыс. человек 
</t>
  </si>
  <si>
    <t>244, 321</t>
  </si>
  <si>
    <t xml:space="preserve">Обеспечение протезно-ортопедическими изделиями и проведение послегарантийного ремонта протезно-ортопедических изделий для отдельных категорий граждан, проживающих в Удмуртской Республике </t>
  </si>
  <si>
    <t>Протезно-ортопедическую помощь получат  1110  граждан (труженики тыла, отдельные категории граждан, нуждающиеся в протезно-ортопедической помощи)</t>
  </si>
  <si>
    <t>Обеспечение укрепления материально-технической базы и улучшения условий проживания в подведомственных Минсоцполитики УР организациях в соответствии с санитарно-гигиеническими нормами</t>
  </si>
  <si>
    <t xml:space="preserve">Белоусова М.Е., заместитель министра; 
Мартынюк И.Н.,  начальник отдела развития материально-технической базы отрасли                      
</t>
  </si>
  <si>
    <t>3010303550</t>
  </si>
  <si>
    <t xml:space="preserve">Лубнина О.В., первый заместитель министра;                Белоусова М.Е., заместитель министра;
Клокова А.Л., начальник управления по вопросам семьи и детства;                                                                                                                              Рудина Г.Ф., начальник упраления по делам инвалидов и организации социального обслуживания;                                     Иутина О.В., начальник управления мер социальной поддержки;
Зайцева О.А., начальник отдела семейной политики и демографии управления по вопросам семьи и детства;                                                          
Торхов И.В., начальник отдела социальных выплат управления мер социальной поддержки;                       
Юргина Д.Ш., начальник отдела профилактики безнадзорности и беспризорности несовершеннолетних управления по вопросам семьи и детства;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Рубцов Д.Н. начальник  управления по экономике и финансам                              
                                            </t>
  </si>
  <si>
    <t>Лубнина О.В., первый заместитель министра;                      Белоусова М.Е., заместитель министра;                            
Клокова А.Л., начальник управления по вопросам семьи и детства;
Зайцева О.А., начальник отдела семейной политики и демографии управления по вопросам семьи и детства;                                 Торхов И.В., начальник отдела социальных выплат управления мер социальной поддержки</t>
  </si>
  <si>
    <t>Лубнина О.В., первый заместитель министра;
Клокова А.Л., начальник управления по вопросам семьи и детства;
Зайцева О.А., начальник отдела семейной политики и демографии управления по вопросам семьи и детства</t>
  </si>
  <si>
    <t>Лубнина О.В., первый заместитель министра;  
Клокова А.Л., начальник управления по вопросам семьи и детства;
Зайцева О.А.,  начальник отдела семейной политики и демографии управления по вопросам семьи и детства;                 Иутина О.В., начальник управления мер социальной поддержки</t>
  </si>
  <si>
    <t>Лубнина О.В., первый заместитель министра;  
Клокова А.Л., начальник управления по вопросам семьи и детства;
Зайцева О.А., начальник отдела семейной политики и демографии управления по вопросам семьи и детства;                                        Иутина О.В., начальник управления мер социальной поддержки</t>
  </si>
  <si>
    <t>Белоусова М.Е., заместитель министра;
Мохова Н.А., начальник отдела организации социального обслуживания населения управления по делам инвалидов и организации социального обслуживания; 
Рубцов Д.Н., начальник  управления по экономике и финансам</t>
  </si>
  <si>
    <t xml:space="preserve">Лубнина О.В., первый заместитель министра;                Белоусова М.Е., заместитель министра;                                                  Микрюкова О.Н., начальник управления правовой работы, контроля и надзора;                                
Иутина О.В., начальник управления мер социальной поддержки;
Рубцов Д.Н., начальник управления по экономике и финансам;                                                                                                                    Кучумова С.Е., начальник управления бухгалтерского учета и консолидированной отчетности - главный бухгалтер;                                                                                        Клокова А.Л., начальник управления по вопросам семьи и детства;
Зайцева О.А., начальник отдела семейной политики и демографии управления по вопросам семьи и детства;                                                                   Юргина Д.Ш., начальник отдела профилактики безнадзорности и беспризорности несовершеннолетних управления по вопросам семьи и детства;                                                       Рудина Г.Ф., начальник упраления по делам инвалидов и организации социального обслуживания;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Мохова Н.А., начальник отдела организации социального обслуживания упраления по делам инвалидов и организации социального обслуживания;                                                   Торхов И.В., начальник отдела социальных выплат управления мер социальной поддержки;                   Мартынюк И.Н., начальник отдела развития материально-технической базы отрасли;                                                         Латыпова Э.И., начальник сектора сопровождения комиссии по делам несовершеннолетних   
</t>
  </si>
  <si>
    <t>Рудина Г.Ф.,начальника управления по делам инвалидов и организации социального обслуживания; 
Юргина Д.Ш., начальник отдела профилактики безнадзорности и беспризорности несовершеннолетних управления по вопросам семьи и детства;
Рубцов Д.Н., начальник управления по экономике и финансам;                                                               
Мохова Н.А., начальник отдела организации социального обслуживания управления по делам инвалидов и организации социального обслуживания;                                                                       Мартынюк И.Н., начальник отдела развития материально-технической базы отрасли</t>
  </si>
  <si>
    <t>Белоусова М.Е., заместитель министра;
Мохова Н.А., начальник отдела организации социального обслуживания управления по делам инвалидов и организации социального обслуживания; 
Рубцов Д.Н., начальник  управления по экономике и финансам</t>
  </si>
  <si>
    <t>Белоусова М.Е., заместитель министра;
Мохова Н.А., начальник отдела организации социального обслуживания  управления по делам инвалидов и организации социального обслуживания; 
Рубцов Д.Н., начальник  управления по экономике и финансам</t>
  </si>
  <si>
    <t>Лубнина О.В., первый заместитель министра;
Белоусова М.Е., заместитель министра;
Рудина Г.Ф., начальник упраления по делам инвалидов и организации социального обслуживания;
Клокова А.Л., начальник управления по вопросам семьи и детства;                                                                           Мартынюк М.В., заместитель  начальника управления - начальник отдела по делам инвалидов упраления по делам инвалидов и организации социального обслуживания; 
Мартынюк И.Н.,  начальник отдела развития материально-технической базы отрасли;
Мохова Н.А., начальник отдела организации социального обслуживания управления по делам инвалидов и организации социального обслуживания; 
Юргина Д.Ш., начальник отдела профилактики безнадзорности и беспризорности несовершеннолетних управления по вопросам семьи и детства</t>
  </si>
  <si>
    <t xml:space="preserve">Министерство строительства, жилищно-коммунального хозяйства и энергетики Удмуртской Республики             (Сурнин Д.Н., министр строительства, жилищно-коммунального хозяйства и энергетики Удмуртской Республики)
</t>
  </si>
  <si>
    <t>302Р100000</t>
  </si>
  <si>
    <t>03           06</t>
  </si>
  <si>
    <t>УР 105 275,2                 ФБ 448 804,5</t>
  </si>
  <si>
    <t>УР 6 722,3 =5098,1+1 624,2 ФБ 6 924,2</t>
  </si>
  <si>
    <t xml:space="preserve">Повышение качества жизни семей с детьми, увеличение количества многодетных семей в Удмуртской Республике, всестороннее укрепление института семьи как формы гармоничной жизнедеятельности                                                          (30.02.1 Суммарный коэффициент рождаемости - 1,741 ед. (далее по тексту - 30.02.1);                                                                                           30.02.2 - 0,6 ед.)
</t>
  </si>
  <si>
    <t>Проведение консультаций специалистов организаций социального обслуживания, подведомственных Министерству, по вопросам обеспечения доступности объектов социальной инфраструктуры для инвалидов</t>
  </si>
  <si>
    <t>Проведение консультаций специалистов не менее 5 организаций социального обслуживания, подведомственных Министерству, по вопросам обеспечения доступности объектов социальной инфраструктуры для инвалидов</t>
  </si>
  <si>
    <t>Абашева Е.А.</t>
  </si>
  <si>
    <t>Иутина О.В.</t>
  </si>
  <si>
    <t>Организация  проведение работ по брендированию автотранспорта</t>
  </si>
  <si>
    <t>«УТВЕРЖДЕН</t>
  </si>
  <si>
    <t>».</t>
  </si>
  <si>
    <t xml:space="preserve">приказои  Министерства                               социальной политики и труда                        Удмуртской Республики                                                       от «29» марта 2019 года № 70   </t>
  </si>
  <si>
    <t>Министерство здравоохрания Удмуртской Республики                                  (Щербак Г.О.., исполняющий обязанности министра здравоохранения Удмуртской Республики)</t>
  </si>
  <si>
    <t>Выплата компенсации расходов на приобретение одежды и обуви для школьников из малоимущих семей, а также семей, оказавшихся в трудной жизненной ситуации</t>
  </si>
  <si>
    <t>так звучит мероприятие в  госпрограмме</t>
  </si>
  <si>
    <t>Агентство печати и массовых коммуникаций Удмуртской Респубики (Валов А.С., руководитель Агентства печати и массовых коммуникаций Удмуртской Респубики)</t>
  </si>
  <si>
    <t xml:space="preserve">Конкурс «Инновационные технологии в социальном обслуживании» </t>
  </si>
  <si>
    <t>Белоусова М.Е., заместитель министра;
Лекомцев Ю.Г., начальник управления органихационно-аналитического обеспечения и связей с общественностью;
Кучумова С.Е., начальник управления бухгалтерского учета и консолидированной отчетности - главный бухгалтер</t>
  </si>
  <si>
    <t xml:space="preserve">Белоусова М.Е., заместитель министра;
Рубцов Д.Н., начальник управления по экономике и финансам;                                                                                                                  Торхов И.В., начальник отдела социальных выплат управления мер социальной поддержки
</t>
  </si>
  <si>
    <t xml:space="preserve">Приложение                                                                                  к приказу Министерства                               социальной политики и труда                        Удмуртской Республики                                                       от «30» декабря 2019 года № 351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</si>
</sst>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9">
    <font>
      <sz val="11"/>
      <color theme="1"/>
      <name val="Calibri"/>
      <family val="2"/>
    </font>
    <font>
      <sz val="11"/>
      <color indexed="8"/>
      <name val="Calibri"/>
      <family val="2"/>
    </font>
    <font>
      <sz val="9"/>
      <name val="Times New Roman"/>
      <family val="1"/>
    </font>
    <font>
      <b/>
      <sz val="9"/>
      <name val="Times New Roman"/>
      <family val="1"/>
    </font>
    <font>
      <b/>
      <sz val="10"/>
      <color indexed="8"/>
      <name val="Arial Cyr"/>
      <family val="0"/>
    </font>
    <font>
      <sz val="10"/>
      <color indexed="8"/>
      <name val="Arial Cyr"/>
      <family val="0"/>
    </font>
    <font>
      <i/>
      <sz val="9"/>
      <name val="Times New Roman"/>
      <family val="1"/>
    </font>
    <font>
      <sz val="10"/>
      <name val="Arial Cyr"/>
      <family val="0"/>
    </font>
    <font>
      <b/>
      <u val="single"/>
      <sz val="9"/>
      <name val="Times New Roman"/>
      <family val="1"/>
    </font>
    <font>
      <sz val="9"/>
      <color indexed="8"/>
      <name val="Times New Roman"/>
      <family val="1"/>
    </font>
    <font>
      <i/>
      <sz val="9"/>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rgb="FF000000"/>
      <name val="Times New Roman"/>
      <family val="1"/>
    </font>
    <font>
      <sz val="9"/>
      <color theme="1"/>
      <name val="Times New Roman"/>
      <family val="1"/>
    </font>
    <font>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style="thin"/>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style="thin"/>
      <top/>
      <bottom/>
    </border>
    <border>
      <left/>
      <right/>
      <top/>
      <bottom style="thin"/>
    </border>
    <border>
      <left style="thin">
        <color rgb="FF000000"/>
      </left>
      <right style="thin">
        <color rgb="FF000000"/>
      </right>
      <top style="thin">
        <color rgb="FF000000"/>
      </top>
      <bottom/>
    </border>
    <border>
      <left/>
      <right style="thin"/>
      <top style="thin"/>
      <bottom/>
    </border>
    <border>
      <left style="thin"/>
      <right/>
      <top style="thin"/>
      <bottom/>
    </border>
    <border>
      <left style="thin"/>
      <right style="thin">
        <color rgb="FF000000"/>
      </right>
      <top style="thin"/>
      <bottom/>
    </border>
    <border>
      <left style="thin"/>
      <right style="thin">
        <color rgb="FF000000"/>
      </right>
      <top/>
      <bottom style="thin"/>
    </border>
    <border>
      <left style="thin">
        <color rgb="FF000000"/>
      </left>
      <right style="thin"/>
      <top style="thin"/>
      <bottom/>
    </border>
    <border>
      <left style="thin">
        <color rgb="FF000000"/>
      </left>
      <right style="thin"/>
      <top/>
      <bottom style="thin">
        <color rgb="FF000000"/>
      </bottom>
    </border>
    <border>
      <left style="thin"/>
      <right style="thin"/>
      <top/>
      <bottom style="thin">
        <color rgb="FF0000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1" fontId="29" fillId="0" borderId="1">
      <alignment horizontal="center" vertical="top" shrinkToFit="1"/>
      <protection/>
    </xf>
    <xf numFmtId="0" fontId="30" fillId="0" borderId="1">
      <alignment vertical="top" wrapText="1"/>
      <protection/>
    </xf>
    <xf numFmtId="1" fontId="29" fillId="0" borderId="1">
      <alignment horizontal="center" vertical="top" shrinkToFit="1"/>
      <protection/>
    </xf>
    <xf numFmtId="1" fontId="29" fillId="0" borderId="1">
      <alignment horizontal="center" vertical="top" shrinkToFit="1"/>
      <protection/>
    </xf>
    <xf numFmtId="0" fontId="30" fillId="0" borderId="1">
      <alignment vertical="top" wrapText="1"/>
      <protection/>
    </xf>
    <xf numFmtId="4" fontId="30"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2" applyNumberFormat="0" applyAlignment="0" applyProtection="0"/>
    <xf numFmtId="0" fontId="32" fillId="28" borderId="3" applyNumberFormat="0" applyAlignment="0" applyProtection="0"/>
    <xf numFmtId="0" fontId="33"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9" borderId="8"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7" fillId="0" borderId="0">
      <alignment/>
      <protection/>
    </xf>
    <xf numFmtId="0" fontId="41" fillId="31" borderId="0" applyNumberFormat="0" applyBorder="0" applyAlignment="0" applyProtection="0"/>
    <xf numFmtId="0" fontId="42"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3" borderId="0" applyNumberFormat="0" applyBorder="0" applyAlignment="0" applyProtection="0"/>
  </cellStyleXfs>
  <cellXfs count="183">
    <xf numFmtId="0" fontId="0" fillId="0" borderId="0" xfId="0" applyFont="1" applyAlignment="1">
      <alignment/>
    </xf>
    <xf numFmtId="164" fontId="2" fillId="0" borderId="0" xfId="0" applyNumberFormat="1" applyFont="1" applyFill="1" applyAlignment="1">
      <alignment horizontal="left" vertical="top" wrapText="1"/>
    </xf>
    <xf numFmtId="164" fontId="6" fillId="0" borderId="0" xfId="0" applyNumberFormat="1" applyFont="1" applyFill="1" applyAlignment="1">
      <alignment horizontal="left" vertical="top" wrapText="1"/>
    </xf>
    <xf numFmtId="0" fontId="6" fillId="0" borderId="0" xfId="0" applyFont="1" applyFill="1" applyAlignment="1">
      <alignment horizontal="left" vertical="top" wrapText="1"/>
    </xf>
    <xf numFmtId="0" fontId="2" fillId="0" borderId="0" xfId="0" applyFont="1" applyFill="1" applyAlignment="1">
      <alignment horizontal="center" vertical="top" wrapText="1"/>
    </xf>
    <xf numFmtId="164" fontId="2" fillId="0" borderId="0" xfId="0" applyNumberFormat="1" applyFont="1" applyFill="1" applyAlignment="1">
      <alignment horizontal="center"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164" fontId="2" fillId="0" borderId="13" xfId="0" applyNumberFormat="1" applyFont="1" applyFill="1" applyBorder="1" applyAlignment="1">
      <alignment horizontal="righ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3" xfId="0" applyFont="1" applyFill="1" applyBorder="1" applyAlignment="1">
      <alignment/>
    </xf>
    <xf numFmtId="164" fontId="2" fillId="0" borderId="13" xfId="0" applyNumberFormat="1" applyFont="1" applyFill="1" applyBorder="1" applyAlignment="1" applyProtection="1">
      <alignment horizontal="right" vertical="top"/>
      <protection locked="0"/>
    </xf>
    <xf numFmtId="3" fontId="2" fillId="0" borderId="13" xfId="0" applyNumberFormat="1" applyFont="1" applyFill="1" applyBorder="1" applyAlignment="1">
      <alignment horizontal="center" vertical="top" wrapText="1"/>
    </xf>
    <xf numFmtId="0" fontId="2" fillId="0" borderId="18" xfId="0" applyFont="1" applyFill="1" applyBorder="1" applyAlignment="1">
      <alignment horizontal="left" vertical="top" wrapText="1"/>
    </xf>
    <xf numFmtId="1" fontId="2" fillId="0" borderId="1" xfId="37" applyNumberFormat="1" applyFont="1" applyFill="1" applyProtection="1">
      <alignment horizontal="center" vertical="top" shrinkToFit="1"/>
      <protection/>
    </xf>
    <xf numFmtId="0" fontId="2" fillId="0" borderId="19"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0" xfId="0" applyFont="1" applyFill="1" applyBorder="1" applyAlignment="1">
      <alignment horizontal="left" vertical="top" wrapText="1"/>
    </xf>
    <xf numFmtId="49" fontId="6" fillId="0" borderId="14" xfId="0" applyNumberFormat="1" applyFont="1" applyFill="1" applyBorder="1" applyAlignment="1">
      <alignment horizontal="center" vertical="top"/>
    </xf>
    <xf numFmtId="49" fontId="6" fillId="0" borderId="21" xfId="0" applyNumberFormat="1" applyFont="1" applyFill="1" applyBorder="1" applyAlignment="1">
      <alignment horizontal="center" vertical="top"/>
    </xf>
    <xf numFmtId="0" fontId="6" fillId="0" borderId="21" xfId="0" applyFont="1" applyFill="1" applyBorder="1" applyAlignment="1">
      <alignment horizontal="left" vertical="top" wrapText="1"/>
    </xf>
    <xf numFmtId="0" fontId="2" fillId="0" borderId="13" xfId="0" applyFont="1" applyFill="1" applyBorder="1" applyAlignment="1">
      <alignment vertical="top" wrapText="1"/>
    </xf>
    <xf numFmtId="49" fontId="2" fillId="0" borderId="13" xfId="0" applyNumberFormat="1" applyFont="1" applyFill="1" applyBorder="1" applyAlignment="1">
      <alignment horizontal="left" vertical="top" wrapText="1"/>
    </xf>
    <xf numFmtId="49" fontId="2" fillId="0" borderId="21" xfId="0" applyNumberFormat="1" applyFont="1" applyFill="1" applyBorder="1" applyAlignment="1">
      <alignment vertical="top"/>
    </xf>
    <xf numFmtId="0" fontId="6" fillId="0" borderId="22" xfId="0" applyFont="1" applyFill="1" applyBorder="1" applyAlignment="1">
      <alignment horizontal="left" vertical="top" wrapText="1"/>
    </xf>
    <xf numFmtId="0" fontId="6" fillId="0" borderId="14" xfId="0" applyFont="1" applyFill="1" applyBorder="1" applyAlignment="1">
      <alignment horizontal="left" vertical="top" wrapText="1"/>
    </xf>
    <xf numFmtId="49" fontId="6" fillId="0" borderId="21" xfId="0" applyNumberFormat="1" applyFont="1" applyFill="1" applyBorder="1" applyAlignment="1">
      <alignment horizontal="center" vertical="top" wrapText="1"/>
    </xf>
    <xf numFmtId="0" fontId="2" fillId="0" borderId="21" xfId="0" applyFont="1" applyFill="1" applyBorder="1" applyAlignment="1">
      <alignment vertical="top" wrapText="1"/>
    </xf>
    <xf numFmtId="49" fontId="2" fillId="0" borderId="14" xfId="0" applyNumberFormat="1" applyFont="1" applyFill="1" applyBorder="1" applyAlignment="1">
      <alignment vertical="top"/>
    </xf>
    <xf numFmtId="49" fontId="6" fillId="0" borderId="14" xfId="0" applyNumberFormat="1" applyFont="1" applyFill="1" applyBorder="1" applyAlignment="1">
      <alignment vertical="top"/>
    </xf>
    <xf numFmtId="0" fontId="6" fillId="0" borderId="14" xfId="0" applyFont="1" applyFill="1" applyBorder="1" applyAlignment="1">
      <alignment horizontal="center" vertical="top"/>
    </xf>
    <xf numFmtId="49" fontId="6" fillId="0" borderId="14" xfId="0" applyNumberFormat="1" applyFont="1" applyFill="1" applyBorder="1" applyAlignment="1">
      <alignment horizontal="center" vertical="top" wrapText="1"/>
    </xf>
    <xf numFmtId="0" fontId="2" fillId="0" borderId="12" xfId="0" applyFont="1" applyFill="1" applyBorder="1" applyAlignment="1">
      <alignment vertical="top" wrapText="1"/>
    </xf>
    <xf numFmtId="49" fontId="2" fillId="0" borderId="12" xfId="0" applyNumberFormat="1" applyFont="1" applyFill="1" applyBorder="1" applyAlignment="1">
      <alignment horizontal="center" vertical="top" wrapText="1"/>
    </xf>
    <xf numFmtId="0" fontId="6" fillId="0" borderId="13" xfId="0" applyFont="1" applyFill="1" applyBorder="1" applyAlignment="1">
      <alignment vertical="top" wrapText="1"/>
    </xf>
    <xf numFmtId="0" fontId="6" fillId="0" borderId="13" xfId="0"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 fontId="6" fillId="0" borderId="1" xfId="37" applyNumberFormat="1" applyFont="1" applyFill="1" applyAlignment="1" applyProtection="1">
      <alignment horizontal="center" vertical="top" shrinkToFit="1"/>
      <protection/>
    </xf>
    <xf numFmtId="49" fontId="2" fillId="0"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1" fontId="2" fillId="0" borderId="13" xfId="36" applyNumberFormat="1" applyFont="1" applyFill="1" applyBorder="1" applyAlignment="1" applyProtection="1">
      <alignment horizontal="center" vertical="top" wrapText="1" shrinkToFit="1"/>
      <protection/>
    </xf>
    <xf numFmtId="0" fontId="2" fillId="0" borderId="21" xfId="0" applyFont="1" applyFill="1" applyBorder="1" applyAlignment="1">
      <alignment vertical="top"/>
    </xf>
    <xf numFmtId="49" fontId="2" fillId="0" borderId="21" xfId="0" applyNumberFormat="1" applyFont="1" applyFill="1" applyBorder="1" applyAlignment="1">
      <alignment vertical="top" wrapText="1"/>
    </xf>
    <xf numFmtId="0" fontId="2" fillId="0" borderId="12" xfId="0" applyFont="1" applyFill="1" applyBorder="1" applyAlignment="1">
      <alignment horizontal="center" vertical="top"/>
    </xf>
    <xf numFmtId="0" fontId="2" fillId="0" borderId="17" xfId="0" applyFont="1" applyFill="1" applyBorder="1" applyAlignment="1">
      <alignment horizontal="left" vertical="top" wrapText="1"/>
    </xf>
    <xf numFmtId="0" fontId="6" fillId="0" borderId="17" xfId="0" applyFont="1" applyFill="1" applyBorder="1" applyAlignment="1">
      <alignment horizontal="left" vertical="top" wrapText="1"/>
    </xf>
    <xf numFmtId="1" fontId="2" fillId="0" borderId="23" xfId="37" applyNumberFormat="1" applyFont="1" applyFill="1" applyBorder="1" applyProtection="1">
      <alignment horizontal="center" vertical="top" shrinkToFit="1"/>
      <protection/>
    </xf>
    <xf numFmtId="1" fontId="2" fillId="0" borderId="13" xfId="37" applyNumberFormat="1" applyFont="1" applyFill="1" applyBorder="1" applyProtection="1">
      <alignment horizontal="center" vertical="top" shrinkToFit="1"/>
      <protection/>
    </xf>
    <xf numFmtId="49" fontId="2" fillId="0" borderId="13" xfId="37" applyNumberFormat="1" applyFont="1" applyFill="1" applyBorder="1" applyAlignment="1" applyProtection="1">
      <alignment horizontal="center" vertical="top" wrapText="1" shrinkToFit="1"/>
      <protection/>
    </xf>
    <xf numFmtId="1" fontId="6" fillId="0" borderId="13" xfId="37" applyNumberFormat="1" applyFont="1" applyFill="1" applyBorder="1" applyProtection="1">
      <alignment horizontal="center" vertical="top" shrinkToFit="1"/>
      <protection/>
    </xf>
    <xf numFmtId="49" fontId="6" fillId="0" borderId="13" xfId="37" applyNumberFormat="1" applyFont="1" applyFill="1" applyBorder="1" applyProtection="1">
      <alignment horizontal="center" vertical="top" shrinkToFit="1"/>
      <protection/>
    </xf>
    <xf numFmtId="1" fontId="6" fillId="0" borderId="13" xfId="37" applyNumberFormat="1" applyFont="1" applyFill="1" applyBorder="1" applyAlignment="1" applyProtection="1">
      <alignment horizontal="center" vertical="top" wrapText="1" shrinkToFit="1"/>
      <protection/>
    </xf>
    <xf numFmtId="49" fontId="2" fillId="0" borderId="0" xfId="0" applyNumberFormat="1" applyFont="1" applyFill="1" applyBorder="1" applyAlignment="1">
      <alignment vertical="top"/>
    </xf>
    <xf numFmtId="49" fontId="2" fillId="0" borderId="22" xfId="0" applyNumberFormat="1" applyFont="1" applyFill="1" applyBorder="1" applyAlignment="1">
      <alignment vertical="top"/>
    </xf>
    <xf numFmtId="49" fontId="6" fillId="0" borderId="21" xfId="0" applyNumberFormat="1" applyFont="1" applyFill="1" applyBorder="1" applyAlignment="1">
      <alignment vertical="top"/>
    </xf>
    <xf numFmtId="0" fontId="6" fillId="0" borderId="21" xfId="0" applyFont="1" applyFill="1" applyBorder="1" applyAlignment="1">
      <alignment vertical="top" wrapText="1"/>
    </xf>
    <xf numFmtId="0" fontId="6" fillId="0" borderId="12"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164" fontId="2" fillId="0" borderId="13" xfId="0" applyNumberFormat="1" applyFont="1" applyFill="1" applyBorder="1" applyAlignment="1" applyProtection="1">
      <alignment vertical="top"/>
      <protection locked="0"/>
    </xf>
    <xf numFmtId="0" fontId="2" fillId="0" borderId="11" xfId="0" applyFont="1" applyFill="1" applyBorder="1" applyAlignment="1">
      <alignment vertical="top" wrapText="1"/>
    </xf>
    <xf numFmtId="49" fontId="2" fillId="0" borderId="11" xfId="0" applyNumberFormat="1" applyFont="1" applyFill="1" applyBorder="1" applyAlignment="1">
      <alignment vertical="top"/>
    </xf>
    <xf numFmtId="0" fontId="2" fillId="0" borderId="0" xfId="0" applyFont="1" applyFill="1" applyBorder="1" applyAlignment="1">
      <alignment vertical="top" wrapText="1"/>
    </xf>
    <xf numFmtId="0" fontId="2" fillId="0" borderId="24" xfId="0" applyFont="1" applyFill="1" applyBorder="1" applyAlignment="1">
      <alignment horizontal="left" vertical="top" wrapText="1"/>
    </xf>
    <xf numFmtId="164" fontId="6" fillId="0" borderId="13" xfId="0" applyNumberFormat="1" applyFont="1" applyFill="1" applyBorder="1" applyAlignment="1">
      <alignment horizontal="right" vertical="top" wrapText="1"/>
    </xf>
    <xf numFmtId="1" fontId="46" fillId="0" borderId="1" xfId="34" applyNumberFormat="1" applyFont="1" applyFill="1" applyProtection="1">
      <alignment horizontal="center" vertical="top" shrinkToFit="1"/>
      <protection/>
    </xf>
    <xf numFmtId="0" fontId="47" fillId="0" borderId="12" xfId="0" applyFont="1" applyFill="1" applyBorder="1" applyAlignment="1">
      <alignment vertical="top" wrapText="1"/>
    </xf>
    <xf numFmtId="0" fontId="2" fillId="0" borderId="13" xfId="0" applyNumberFormat="1" applyFont="1" applyFill="1" applyBorder="1" applyAlignment="1">
      <alignment horizontal="left" vertical="top" wrapText="1"/>
    </xf>
    <xf numFmtId="2" fontId="2" fillId="0" borderId="13" xfId="0" applyNumberFormat="1" applyFont="1" applyFill="1" applyBorder="1" applyAlignment="1">
      <alignment horizontal="left" vertical="top" wrapText="1"/>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13" xfId="0" applyFont="1" applyFill="1" applyBorder="1" applyAlignment="1">
      <alignment horizontal="left" vertical="top" wrapText="1"/>
    </xf>
    <xf numFmtId="0" fontId="6"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49" fontId="2" fillId="0" borderId="13"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left" vertical="top" wrapText="1"/>
    </xf>
    <xf numFmtId="0" fontId="3" fillId="0" borderId="13" xfId="0" applyFont="1" applyFill="1" applyBorder="1" applyAlignment="1">
      <alignment horizontal="center" vertical="top" wrapText="1"/>
    </xf>
    <xf numFmtId="49" fontId="2" fillId="0" borderId="13" xfId="0" applyNumberFormat="1" applyFont="1" applyFill="1" applyBorder="1" applyAlignment="1">
      <alignment horizontal="center" vertical="top"/>
    </xf>
    <xf numFmtId="0" fontId="2" fillId="0" borderId="13" xfId="0" applyFont="1" applyFill="1" applyBorder="1" applyAlignment="1">
      <alignment horizontal="center" vertical="top"/>
    </xf>
    <xf numFmtId="164" fontId="2" fillId="0" borderId="12" xfId="0" applyNumberFormat="1" applyFont="1" applyFill="1" applyBorder="1" applyAlignment="1">
      <alignment horizontal="right" vertical="top" wrapText="1"/>
    </xf>
    <xf numFmtId="0" fontId="2" fillId="0" borderId="13" xfId="0" applyFont="1" applyFill="1" applyBorder="1" applyAlignment="1">
      <alignment horizontal="left" vertical="top" wrapText="1"/>
    </xf>
    <xf numFmtId="0" fontId="48" fillId="0" borderId="13" xfId="0" applyFont="1" applyFill="1" applyBorder="1" applyAlignment="1">
      <alignment vertical="top" wrapText="1"/>
    </xf>
    <xf numFmtId="0" fontId="47" fillId="0" borderId="13" xfId="0" applyFont="1" applyFill="1" applyBorder="1" applyAlignment="1">
      <alignment horizontal="center" vertical="top" wrapText="1"/>
    </xf>
    <xf numFmtId="1" fontId="48" fillId="0" borderId="1" xfId="34" applyNumberFormat="1" applyFont="1" applyFill="1" applyProtection="1">
      <alignment horizontal="center" vertical="top" shrinkToFit="1"/>
      <protection/>
    </xf>
    <xf numFmtId="164" fontId="48" fillId="0" borderId="13" xfId="39" applyNumberFormat="1" applyFont="1" applyFill="1" applyBorder="1" applyProtection="1">
      <alignment horizontal="right" vertical="top" shrinkToFit="1"/>
      <protection/>
    </xf>
    <xf numFmtId="164" fontId="48" fillId="0" borderId="11" xfId="39" applyNumberFormat="1" applyFont="1" applyFill="1" applyBorder="1" applyProtection="1">
      <alignment horizontal="right" vertical="top" shrinkToFit="1"/>
      <protection/>
    </xf>
    <xf numFmtId="164" fontId="3" fillId="0" borderId="0" xfId="0" applyNumberFormat="1" applyFont="1" applyFill="1" applyAlignment="1">
      <alignment horizontal="center" vertical="top" wrapText="1"/>
    </xf>
    <xf numFmtId="164"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Alignment="1">
      <alignment vertical="top" wrapText="1"/>
    </xf>
    <xf numFmtId="2" fontId="2" fillId="0" borderId="0" xfId="0" applyNumberFormat="1" applyFont="1" applyFill="1" applyAlignment="1">
      <alignment vertical="top" wrapText="1"/>
    </xf>
    <xf numFmtId="0" fontId="6" fillId="34" borderId="0" xfId="0" applyFont="1" applyFill="1" applyAlignment="1">
      <alignment horizontal="left" vertical="top" wrapText="1"/>
    </xf>
    <xf numFmtId="164" fontId="6" fillId="0" borderId="13" xfId="0" applyNumberFormat="1" applyFont="1" applyFill="1" applyBorder="1" applyAlignment="1">
      <alignment horizontal="right" vertical="top"/>
    </xf>
    <xf numFmtId="164" fontId="6" fillId="0" borderId="12" xfId="0" applyNumberFormat="1" applyFont="1" applyFill="1" applyBorder="1" applyAlignment="1">
      <alignment horizontal="right" vertical="top"/>
    </xf>
    <xf numFmtId="164" fontId="2" fillId="0" borderId="0" xfId="0" applyNumberFormat="1" applyFont="1" applyFill="1" applyAlignment="1">
      <alignment horizontal="right" vertical="top" wrapText="1"/>
    </xf>
    <xf numFmtId="0" fontId="2" fillId="0" borderId="0" xfId="0" applyFont="1" applyFill="1" applyAlignment="1">
      <alignment horizontal="left" vertical="top" wrapText="1"/>
    </xf>
    <xf numFmtId="0" fontId="2" fillId="0" borderId="11" xfId="0" applyFont="1" applyFill="1" applyBorder="1" applyAlignment="1">
      <alignment horizontal="center" vertical="top" wrapText="1"/>
    </xf>
    <xf numFmtId="164" fontId="2" fillId="0" borderId="12" xfId="0" applyNumberFormat="1" applyFont="1" applyFill="1" applyBorder="1" applyAlignment="1">
      <alignment horizontal="righ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49" fontId="2" fillId="0" borderId="11" xfId="0" applyNumberFormat="1" applyFont="1" applyFill="1" applyBorder="1" applyAlignment="1">
      <alignment horizontal="center" vertical="top"/>
    </xf>
    <xf numFmtId="0" fontId="2" fillId="35" borderId="13" xfId="0" applyFont="1" applyFill="1" applyBorder="1" applyAlignment="1">
      <alignment horizontal="left" vertical="top" wrapText="1"/>
    </xf>
    <xf numFmtId="0" fontId="2" fillId="35" borderId="0" xfId="0" applyFont="1" applyFill="1" applyAlignment="1">
      <alignment horizontal="left" vertical="top" wrapText="1"/>
    </xf>
    <xf numFmtId="49" fontId="2" fillId="35" borderId="13" xfId="0" applyNumberFormat="1" applyFont="1" applyFill="1" applyBorder="1" applyAlignment="1">
      <alignment horizontal="center" vertical="top"/>
    </xf>
    <xf numFmtId="49" fontId="2" fillId="35" borderId="13" xfId="0" applyNumberFormat="1" applyFont="1" applyFill="1" applyBorder="1" applyAlignment="1">
      <alignment horizontal="center" vertical="top" wrapText="1"/>
    </xf>
    <xf numFmtId="0" fontId="2" fillId="35" borderId="13" xfId="0" applyFont="1" applyFill="1" applyBorder="1" applyAlignment="1">
      <alignment horizontal="center" vertical="top"/>
    </xf>
    <xf numFmtId="164" fontId="48" fillId="35" borderId="13" xfId="39" applyNumberFormat="1" applyFont="1" applyFill="1" applyBorder="1" applyProtection="1">
      <alignment horizontal="right" vertical="top" shrinkToFit="1"/>
      <protection/>
    </xf>
    <xf numFmtId="164" fontId="2" fillId="35" borderId="0" xfId="0" applyNumberFormat="1" applyFont="1" applyFill="1" applyAlignment="1">
      <alignment horizontal="left" vertical="top" wrapText="1"/>
    </xf>
    <xf numFmtId="0" fontId="2" fillId="35" borderId="11" xfId="0" applyFont="1" applyFill="1" applyBorder="1" applyAlignment="1">
      <alignment horizontal="center" vertical="top"/>
    </xf>
    <xf numFmtId="49" fontId="2" fillId="35" borderId="11" xfId="0" applyNumberFormat="1" applyFont="1" applyFill="1" applyBorder="1" applyAlignment="1">
      <alignment horizontal="center" vertical="top"/>
    </xf>
    <xf numFmtId="1" fontId="48" fillId="35" borderId="1" xfId="34" applyNumberFormat="1" applyFont="1" applyFill="1" applyProtection="1">
      <alignment horizontal="center" vertical="top" shrinkToFit="1"/>
      <protection/>
    </xf>
    <xf numFmtId="0" fontId="6" fillId="0" borderId="21" xfId="0" applyFont="1" applyFill="1" applyBorder="1" applyAlignment="1">
      <alignment vertical="top"/>
    </xf>
    <xf numFmtId="49" fontId="6" fillId="0" borderId="21" xfId="0" applyNumberFormat="1" applyFont="1" applyFill="1" applyBorder="1" applyAlignment="1">
      <alignment vertical="top" wrapText="1"/>
    </xf>
    <xf numFmtId="49" fontId="6" fillId="0" borderId="21" xfId="0" applyNumberFormat="1" applyFont="1" applyFill="1" applyBorder="1" applyAlignment="1">
      <alignment horizontal="center" vertical="top"/>
    </xf>
    <xf numFmtId="0" fontId="6" fillId="0" borderId="12" xfId="0" applyFont="1" applyFill="1" applyBorder="1" applyAlignment="1">
      <alignment vertical="top"/>
    </xf>
    <xf numFmtId="49" fontId="6" fillId="0" borderId="12" xfId="0" applyNumberFormat="1" applyFont="1" applyFill="1" applyBorder="1" applyAlignment="1">
      <alignment vertical="top" wrapText="1"/>
    </xf>
    <xf numFmtId="49" fontId="6" fillId="0" borderId="12" xfId="0" applyNumberFormat="1" applyFont="1" applyFill="1" applyBorder="1" applyAlignment="1">
      <alignment vertical="top"/>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5"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8" xfId="0" applyFont="1" applyFill="1" applyBorder="1" applyAlignment="1">
      <alignment horizontal="center" vertical="top" wrapText="1"/>
    </xf>
    <xf numFmtId="49" fontId="2" fillId="0" borderId="11" xfId="0" applyNumberFormat="1" applyFont="1" applyFill="1" applyBorder="1" applyAlignment="1">
      <alignment horizontal="center" vertical="top"/>
    </xf>
    <xf numFmtId="49" fontId="2" fillId="0" borderId="2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35" borderId="19" xfId="0" applyFont="1" applyFill="1" applyBorder="1" applyAlignment="1">
      <alignment horizontal="center" vertical="top" wrapText="1"/>
    </xf>
    <xf numFmtId="0" fontId="2" fillId="35"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21" xfId="0" applyFont="1" applyFill="1" applyBorder="1" applyAlignment="1">
      <alignment horizontal="left" vertical="top" wrapText="1"/>
    </xf>
    <xf numFmtId="0" fontId="2" fillId="0" borderId="11"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3" fillId="0" borderId="22"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164" fontId="2" fillId="0" borderId="13" xfId="0" applyNumberFormat="1" applyFont="1" applyFill="1" applyBorder="1" applyAlignment="1">
      <alignment horizontal="center" vertical="top" wrapText="1"/>
    </xf>
    <xf numFmtId="0" fontId="6" fillId="0" borderId="13" xfId="0" applyFont="1" applyFill="1" applyBorder="1" applyAlignment="1">
      <alignment horizontal="left"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0" fontId="2" fillId="0" borderId="0" xfId="0" applyFont="1" applyFill="1" applyAlignment="1">
      <alignment horizontal="left" vertical="top" wrapText="1"/>
    </xf>
    <xf numFmtId="2" fontId="2" fillId="0" borderId="0" xfId="0" applyNumberFormat="1" applyFont="1" applyFill="1" applyAlignment="1">
      <alignment horizontal="left" vertical="top" wrapText="1"/>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164" fontId="2" fillId="0" borderId="11" xfId="0" applyNumberFormat="1" applyFont="1" applyFill="1" applyBorder="1" applyAlignment="1">
      <alignment horizontal="right" vertical="top" wrapText="1"/>
    </xf>
    <xf numFmtId="164" fontId="2" fillId="0" borderId="12" xfId="0" applyNumberFormat="1" applyFont="1" applyFill="1" applyBorder="1" applyAlignment="1">
      <alignment horizontal="right" vertical="top" wrapText="1"/>
    </xf>
    <xf numFmtId="1" fontId="2" fillId="0" borderId="28" xfId="37" applyNumberFormat="1" applyFont="1" applyFill="1" applyBorder="1" applyAlignment="1" applyProtection="1">
      <alignment horizontal="center" vertical="top" shrinkToFit="1"/>
      <protection/>
    </xf>
    <xf numFmtId="1" fontId="2" fillId="0" borderId="29" xfId="37" applyNumberFormat="1" applyFont="1" applyFill="1" applyBorder="1" applyAlignment="1" applyProtection="1">
      <alignment horizontal="center" vertical="top" shrinkToFit="1"/>
      <protection/>
    </xf>
    <xf numFmtId="0" fontId="2" fillId="0" borderId="30" xfId="0" applyFont="1" applyFill="1" applyBorder="1" applyAlignment="1">
      <alignment horizontal="center" vertical="top" wrapText="1"/>
    </xf>
    <xf numFmtId="49" fontId="2" fillId="0" borderId="13" xfId="0" applyNumberFormat="1" applyFont="1" applyFill="1" applyBorder="1" applyAlignment="1">
      <alignment horizontal="center" vertical="top"/>
    </xf>
    <xf numFmtId="0" fontId="2" fillId="0" borderId="13" xfId="0" applyFont="1" applyFill="1" applyBorder="1" applyAlignment="1">
      <alignment horizontal="center" vertical="top"/>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6" xfId="34"/>
    <cellStyle name="xl33" xfId="35"/>
    <cellStyle name="xl35" xfId="36"/>
    <cellStyle name="xl40" xfId="37"/>
    <cellStyle name="xl60" xfId="38"/>
    <cellStyle name="xl64"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1"/>
  <sheetViews>
    <sheetView tabSelected="1" view="pageBreakPreview" zoomScaleNormal="91" zoomScaleSheetLayoutView="100" zoomScalePageLayoutView="0" workbookViewId="0" topLeftCell="A1">
      <selection activeCell="M1" sqref="M1:P1"/>
    </sheetView>
  </sheetViews>
  <sheetFormatPr defaultColWidth="9.140625" defaultRowHeight="15"/>
  <cols>
    <col min="1" max="4" width="4.140625" style="92" customWidth="1"/>
    <col min="5" max="5" width="33.7109375" style="92" customWidth="1"/>
    <col min="6" max="6" width="43.140625" style="92" customWidth="1"/>
    <col min="7" max="8" width="10.8515625" style="4" customWidth="1"/>
    <col min="9" max="9" width="40.140625" style="92" customWidth="1"/>
    <col min="10" max="10" width="12.7109375" style="92" customWidth="1"/>
    <col min="11" max="11" width="7.140625" style="92" customWidth="1"/>
    <col min="12" max="13" width="4.57421875" style="92" customWidth="1"/>
    <col min="14" max="14" width="11.57421875" style="92" customWidth="1"/>
    <col min="15" max="15" width="4.8515625" style="92" customWidth="1"/>
    <col min="16" max="16" width="10.8515625" style="1" customWidth="1"/>
    <col min="17" max="17" width="13.28125" style="1" hidden="1" customWidth="1"/>
    <col min="18" max="18" width="19.8515625" style="1" hidden="1" customWidth="1"/>
    <col min="19" max="19" width="23.8515625" style="1" hidden="1" customWidth="1"/>
    <col min="20" max="20" width="14.7109375" style="92" customWidth="1"/>
    <col min="21" max="21" width="10.00390625" style="92" bestFit="1" customWidth="1"/>
    <col min="22" max="22" width="30.8515625" style="92" customWidth="1"/>
    <col min="23" max="16384" width="9.140625" style="92" customWidth="1"/>
  </cols>
  <sheetData>
    <row r="1" spans="12:16" ht="72" customHeight="1">
      <c r="L1" s="107"/>
      <c r="M1" s="172" t="s">
        <v>455</v>
      </c>
      <c r="N1" s="172"/>
      <c r="O1" s="172"/>
      <c r="P1" s="172"/>
    </row>
    <row r="2" spans="12:16" ht="15" customHeight="1">
      <c r="L2" s="108"/>
      <c r="M2" s="173" t="s">
        <v>445</v>
      </c>
      <c r="N2" s="173"/>
      <c r="O2" s="173"/>
      <c r="P2" s="173"/>
    </row>
    <row r="3" spans="12:16" ht="60" customHeight="1">
      <c r="L3" s="108"/>
      <c r="M3" s="173" t="s">
        <v>447</v>
      </c>
      <c r="N3" s="173"/>
      <c r="O3" s="173"/>
      <c r="P3" s="173"/>
    </row>
    <row r="4" spans="1:19" s="105" customFormat="1" ht="17.25" customHeight="1">
      <c r="A4" s="162" t="s">
        <v>230</v>
      </c>
      <c r="B4" s="162"/>
      <c r="C4" s="162"/>
      <c r="D4" s="162"/>
      <c r="E4" s="162"/>
      <c r="F4" s="162"/>
      <c r="G4" s="162"/>
      <c r="H4" s="162"/>
      <c r="I4" s="162"/>
      <c r="J4" s="162"/>
      <c r="K4" s="162"/>
      <c r="L4" s="162"/>
      <c r="M4" s="162"/>
      <c r="N4" s="162"/>
      <c r="O4" s="162"/>
      <c r="P4" s="162"/>
      <c r="Q4" s="104"/>
      <c r="R4" s="104"/>
      <c r="S4" s="104"/>
    </row>
    <row r="5" spans="1:19" s="105" customFormat="1" ht="16.5" customHeight="1">
      <c r="A5" s="162" t="s">
        <v>280</v>
      </c>
      <c r="B5" s="162"/>
      <c r="C5" s="162"/>
      <c r="D5" s="162"/>
      <c r="E5" s="162"/>
      <c r="F5" s="162"/>
      <c r="G5" s="162"/>
      <c r="H5" s="162"/>
      <c r="I5" s="162"/>
      <c r="J5" s="162"/>
      <c r="K5" s="162"/>
      <c r="L5" s="162"/>
      <c r="M5" s="162"/>
      <c r="N5" s="162"/>
      <c r="O5" s="162"/>
      <c r="P5" s="104"/>
      <c r="Q5" s="104"/>
      <c r="R5" s="104"/>
      <c r="S5" s="104"/>
    </row>
    <row r="6" spans="1:19" s="105" customFormat="1" ht="16.5" customHeight="1">
      <c r="A6" s="163" t="s">
        <v>308</v>
      </c>
      <c r="B6" s="163"/>
      <c r="C6" s="163"/>
      <c r="D6" s="163"/>
      <c r="E6" s="163"/>
      <c r="F6" s="163"/>
      <c r="G6" s="163"/>
      <c r="H6" s="163"/>
      <c r="I6" s="163"/>
      <c r="J6" s="163"/>
      <c r="K6" s="163"/>
      <c r="L6" s="163"/>
      <c r="M6" s="163"/>
      <c r="N6" s="163"/>
      <c r="O6" s="163"/>
      <c r="P6" s="163"/>
      <c r="Q6" s="104"/>
      <c r="R6" s="104"/>
      <c r="S6" s="104"/>
    </row>
    <row r="7" spans="1:19" s="105" customFormat="1" ht="19.5" customHeight="1">
      <c r="A7" s="164" t="s">
        <v>309</v>
      </c>
      <c r="B7" s="164"/>
      <c r="C7" s="164"/>
      <c r="D7" s="164"/>
      <c r="E7" s="164"/>
      <c r="F7" s="164"/>
      <c r="G7" s="164"/>
      <c r="H7" s="164"/>
      <c r="I7" s="164"/>
      <c r="J7" s="164"/>
      <c r="K7" s="164"/>
      <c r="L7" s="164"/>
      <c r="M7" s="164"/>
      <c r="N7" s="164"/>
      <c r="O7" s="164"/>
      <c r="P7" s="164"/>
      <c r="Q7" s="104"/>
      <c r="R7" s="104"/>
      <c r="S7" s="104"/>
    </row>
    <row r="8" spans="1:19" s="4" customFormat="1" ht="12" customHeight="1">
      <c r="A8" s="156" t="s">
        <v>0</v>
      </c>
      <c r="B8" s="156"/>
      <c r="C8" s="156"/>
      <c r="D8" s="156"/>
      <c r="E8" s="165" t="s">
        <v>227</v>
      </c>
      <c r="F8" s="165" t="s">
        <v>254</v>
      </c>
      <c r="G8" s="6" t="s">
        <v>231</v>
      </c>
      <c r="H8" s="6" t="s">
        <v>1</v>
      </c>
      <c r="I8" s="166" t="s">
        <v>2</v>
      </c>
      <c r="J8" s="165" t="s">
        <v>3</v>
      </c>
      <c r="K8" s="156" t="s">
        <v>4</v>
      </c>
      <c r="L8" s="156"/>
      <c r="M8" s="156"/>
      <c r="N8" s="156"/>
      <c r="O8" s="156"/>
      <c r="P8" s="168" t="s">
        <v>253</v>
      </c>
      <c r="Q8" s="5"/>
      <c r="R8" s="5"/>
      <c r="S8" s="5"/>
    </row>
    <row r="9" spans="1:19" s="91" customFormat="1" ht="34.5" customHeight="1">
      <c r="A9" s="93" t="s">
        <v>5</v>
      </c>
      <c r="B9" s="93" t="s">
        <v>6</v>
      </c>
      <c r="C9" s="93" t="s">
        <v>7</v>
      </c>
      <c r="D9" s="93" t="s">
        <v>8</v>
      </c>
      <c r="E9" s="165"/>
      <c r="F9" s="165"/>
      <c r="G9" s="7"/>
      <c r="H9" s="7"/>
      <c r="I9" s="167"/>
      <c r="J9" s="165"/>
      <c r="K9" s="93" t="s">
        <v>9</v>
      </c>
      <c r="L9" s="93" t="s">
        <v>10</v>
      </c>
      <c r="M9" s="93" t="s">
        <v>11</v>
      </c>
      <c r="N9" s="93" t="s">
        <v>12</v>
      </c>
      <c r="O9" s="93" t="s">
        <v>13</v>
      </c>
      <c r="P9" s="168"/>
      <c r="Q9" s="103"/>
      <c r="R9" s="103"/>
      <c r="S9" s="103"/>
    </row>
    <row r="10" spans="1:20" ht="20.25" customHeight="1">
      <c r="A10" s="159">
        <v>30</v>
      </c>
      <c r="B10" s="159"/>
      <c r="C10" s="159"/>
      <c r="D10" s="159"/>
      <c r="E10" s="159" t="s">
        <v>14</v>
      </c>
      <c r="G10" s="141"/>
      <c r="H10" s="142"/>
      <c r="I10" s="70"/>
      <c r="J10" s="85" t="s">
        <v>15</v>
      </c>
      <c r="K10" s="85"/>
      <c r="L10" s="85"/>
      <c r="M10" s="85"/>
      <c r="N10" s="85"/>
      <c r="O10" s="85"/>
      <c r="P10" s="8">
        <f>P11+P12+P13+P14+P15+P16</f>
        <v>9685452.2</v>
      </c>
      <c r="T10" s="1"/>
    </row>
    <row r="11" spans="1:16" ht="252" customHeight="1">
      <c r="A11" s="160"/>
      <c r="B11" s="160"/>
      <c r="C11" s="160"/>
      <c r="D11" s="160"/>
      <c r="E11" s="160"/>
      <c r="F11" s="152" t="s">
        <v>429</v>
      </c>
      <c r="G11" s="148"/>
      <c r="H11" s="149"/>
      <c r="I11" s="30"/>
      <c r="J11" s="85" t="s">
        <v>24</v>
      </c>
      <c r="K11" s="85"/>
      <c r="L11" s="85"/>
      <c r="M11" s="85"/>
      <c r="N11" s="85"/>
      <c r="O11" s="85"/>
      <c r="P11" s="8">
        <f>P18+P47+P99+P131</f>
        <v>6505851.4</v>
      </c>
    </row>
    <row r="12" spans="1:17" ht="135.75" customHeight="1">
      <c r="A12" s="160"/>
      <c r="B12" s="160"/>
      <c r="C12" s="160"/>
      <c r="D12" s="160"/>
      <c r="E12" s="160"/>
      <c r="F12" s="153"/>
      <c r="G12" s="148"/>
      <c r="H12" s="149"/>
      <c r="I12" s="30"/>
      <c r="J12" s="85" t="s">
        <v>16</v>
      </c>
      <c r="K12" s="85"/>
      <c r="L12" s="85"/>
      <c r="M12" s="85"/>
      <c r="N12" s="85"/>
      <c r="O12" s="85"/>
      <c r="P12" s="8">
        <f>P19+P48+P100</f>
        <v>3048092.5</v>
      </c>
      <c r="Q12" s="1">
        <f>Q19+Q48</f>
        <v>2180229.8</v>
      </c>
    </row>
    <row r="13" spans="1:16" ht="41.25" customHeight="1">
      <c r="A13" s="160"/>
      <c r="B13" s="160"/>
      <c r="C13" s="160"/>
      <c r="D13" s="160"/>
      <c r="E13" s="160"/>
      <c r="F13" s="152" t="s">
        <v>448</v>
      </c>
      <c r="G13" s="148"/>
      <c r="H13" s="149"/>
      <c r="I13" s="160"/>
      <c r="J13" s="85" t="s">
        <v>24</v>
      </c>
      <c r="K13" s="85"/>
      <c r="L13" s="85"/>
      <c r="M13" s="85"/>
      <c r="N13" s="85"/>
      <c r="O13" s="85"/>
      <c r="P13" s="8">
        <f>P71</f>
        <v>30296</v>
      </c>
    </row>
    <row r="14" spans="1:16" ht="27" customHeight="1">
      <c r="A14" s="160"/>
      <c r="B14" s="160"/>
      <c r="C14" s="160"/>
      <c r="D14" s="160"/>
      <c r="E14" s="160"/>
      <c r="F14" s="153"/>
      <c r="G14" s="148"/>
      <c r="H14" s="149"/>
      <c r="I14" s="160"/>
      <c r="J14" s="85" t="s">
        <v>16</v>
      </c>
      <c r="K14" s="85"/>
      <c r="L14" s="85"/>
      <c r="M14" s="85"/>
      <c r="N14" s="85"/>
      <c r="O14" s="85"/>
      <c r="P14" s="8">
        <f>P95</f>
        <v>1872.1</v>
      </c>
    </row>
    <row r="15" spans="1:16" ht="67.5" customHeight="1">
      <c r="A15" s="160"/>
      <c r="B15" s="160"/>
      <c r="C15" s="160"/>
      <c r="D15" s="160"/>
      <c r="E15" s="160"/>
      <c r="F15" s="87" t="s">
        <v>434</v>
      </c>
      <c r="G15" s="148"/>
      <c r="H15" s="149"/>
      <c r="I15" s="160"/>
      <c r="J15" s="85" t="s">
        <v>24</v>
      </c>
      <c r="K15" s="85"/>
      <c r="L15" s="85"/>
      <c r="M15" s="85"/>
      <c r="N15" s="85"/>
      <c r="O15" s="85"/>
      <c r="P15" s="8">
        <f>P51</f>
        <v>92843.2</v>
      </c>
    </row>
    <row r="16" spans="1:19" s="113" customFormat="1" ht="48" customHeight="1">
      <c r="A16" s="161"/>
      <c r="B16" s="161"/>
      <c r="C16" s="161"/>
      <c r="D16" s="161"/>
      <c r="E16" s="161"/>
      <c r="F16" s="116" t="s">
        <v>451</v>
      </c>
      <c r="G16" s="150"/>
      <c r="H16" s="151"/>
      <c r="I16" s="161"/>
      <c r="J16" s="118" t="s">
        <v>24</v>
      </c>
      <c r="K16" s="118"/>
      <c r="L16" s="118"/>
      <c r="M16" s="118"/>
      <c r="N16" s="118"/>
      <c r="O16" s="118"/>
      <c r="P16" s="8">
        <f>P87</f>
        <v>6497</v>
      </c>
      <c r="Q16" s="1"/>
      <c r="R16" s="1"/>
      <c r="S16" s="1"/>
    </row>
    <row r="17" spans="1:17" ht="12" customHeight="1">
      <c r="A17" s="145" t="s">
        <v>17</v>
      </c>
      <c r="B17" s="145" t="s">
        <v>18</v>
      </c>
      <c r="C17" s="145"/>
      <c r="D17" s="145"/>
      <c r="E17" s="152" t="s">
        <v>19</v>
      </c>
      <c r="F17" s="137" t="s">
        <v>399</v>
      </c>
      <c r="G17" s="141"/>
      <c r="H17" s="142"/>
      <c r="I17" s="159"/>
      <c r="J17" s="85" t="s">
        <v>21</v>
      </c>
      <c r="K17" s="95">
        <v>843</v>
      </c>
      <c r="L17" s="95">
        <v>10</v>
      </c>
      <c r="M17" s="94" t="s">
        <v>312</v>
      </c>
      <c r="N17" s="94" t="s">
        <v>23</v>
      </c>
      <c r="O17" s="84"/>
      <c r="P17" s="8">
        <f>P18+P19</f>
        <v>4056956</v>
      </c>
      <c r="Q17" s="1" t="e">
        <f>Q18+Q19</f>
        <v>#REF!</v>
      </c>
    </row>
    <row r="18" spans="1:17" ht="53.25" customHeight="1">
      <c r="A18" s="146"/>
      <c r="B18" s="146"/>
      <c r="C18" s="146"/>
      <c r="D18" s="146"/>
      <c r="E18" s="158"/>
      <c r="F18" s="137"/>
      <c r="G18" s="148"/>
      <c r="H18" s="149"/>
      <c r="I18" s="160"/>
      <c r="J18" s="85" t="s">
        <v>24</v>
      </c>
      <c r="K18" s="95"/>
      <c r="L18" s="95"/>
      <c r="M18" s="94"/>
      <c r="N18" s="94"/>
      <c r="O18" s="84"/>
      <c r="P18" s="8">
        <f>P21+P22+P23+P24+P25+P28+P29+P30++P31+P32+P33+P34+P35+P36+P40+P42+P44+P45-6924.2</f>
        <v>2508239.4</v>
      </c>
      <c r="Q18" s="1" t="e">
        <f>P21+P22+P23+P24+P25+P28+P29+P30+P31+P32+P33+P34+P35+P36+#REF!+P42+P43+4164.3</f>
        <v>#REF!</v>
      </c>
    </row>
    <row r="19" spans="1:17" ht="78.75" customHeight="1">
      <c r="A19" s="147"/>
      <c r="B19" s="147"/>
      <c r="C19" s="147"/>
      <c r="D19" s="147"/>
      <c r="E19" s="153"/>
      <c r="F19" s="83" t="s">
        <v>400</v>
      </c>
      <c r="G19" s="150"/>
      <c r="H19" s="151"/>
      <c r="I19" s="161"/>
      <c r="J19" s="83" t="s">
        <v>16</v>
      </c>
      <c r="K19" s="51"/>
      <c r="L19" s="51"/>
      <c r="M19" s="80"/>
      <c r="N19" s="80"/>
      <c r="O19" s="90"/>
      <c r="P19" s="96">
        <f>P26+P27+P37+P38+P39+P40-6722.3</f>
        <v>1548716.6</v>
      </c>
      <c r="Q19" s="1">
        <f>P26+P37+P38+P39+P40+P27-4164.3</f>
        <v>1551274.6</v>
      </c>
    </row>
    <row r="20" spans="1:21" ht="240">
      <c r="A20" s="94" t="s">
        <v>17</v>
      </c>
      <c r="B20" s="94" t="s">
        <v>18</v>
      </c>
      <c r="C20" s="94" t="s">
        <v>25</v>
      </c>
      <c r="D20" s="94"/>
      <c r="E20" s="85" t="s">
        <v>26</v>
      </c>
      <c r="F20" s="85" t="s">
        <v>259</v>
      </c>
      <c r="G20" s="143" t="s">
        <v>20</v>
      </c>
      <c r="H20" s="144"/>
      <c r="I20" s="85" t="s">
        <v>389</v>
      </c>
      <c r="J20" s="85"/>
      <c r="K20" s="95">
        <v>843</v>
      </c>
      <c r="L20" s="84">
        <v>10</v>
      </c>
      <c r="M20" s="88" t="s">
        <v>313</v>
      </c>
      <c r="N20" s="88">
        <v>3010100000</v>
      </c>
      <c r="O20" s="13"/>
      <c r="P20" s="8">
        <f>SUM(P21:P40)</f>
        <v>4048966.7</v>
      </c>
      <c r="T20" s="1">
        <v>1548716.6</v>
      </c>
      <c r="U20" s="1">
        <v>2500250.1</v>
      </c>
    </row>
    <row r="21" spans="1:16" ht="36" customHeight="1">
      <c r="A21" s="94" t="s">
        <v>17</v>
      </c>
      <c r="B21" s="94" t="s">
        <v>18</v>
      </c>
      <c r="C21" s="94" t="s">
        <v>25</v>
      </c>
      <c r="D21" s="94" t="s">
        <v>25</v>
      </c>
      <c r="E21" s="85" t="s">
        <v>27</v>
      </c>
      <c r="F21" s="85" t="s">
        <v>250</v>
      </c>
      <c r="G21" s="143" t="s">
        <v>20</v>
      </c>
      <c r="H21" s="144"/>
      <c r="I21" s="85" t="s">
        <v>343</v>
      </c>
      <c r="J21" s="85" t="s">
        <v>24</v>
      </c>
      <c r="K21" s="95">
        <v>843</v>
      </c>
      <c r="L21" s="84">
        <v>10</v>
      </c>
      <c r="M21" s="88" t="s">
        <v>28</v>
      </c>
      <c r="N21" s="88" t="s">
        <v>29</v>
      </c>
      <c r="O21" s="84" t="s">
        <v>282</v>
      </c>
      <c r="P21" s="69">
        <v>660228</v>
      </c>
    </row>
    <row r="22" spans="1:16" ht="36" customHeight="1">
      <c r="A22" s="94" t="s">
        <v>17</v>
      </c>
      <c r="B22" s="94" t="s">
        <v>18</v>
      </c>
      <c r="C22" s="94" t="s">
        <v>25</v>
      </c>
      <c r="D22" s="94" t="s">
        <v>22</v>
      </c>
      <c r="E22" s="85" t="s">
        <v>30</v>
      </c>
      <c r="F22" s="85" t="s">
        <v>250</v>
      </c>
      <c r="G22" s="143" t="s">
        <v>20</v>
      </c>
      <c r="H22" s="144"/>
      <c r="I22" s="85" t="s">
        <v>344</v>
      </c>
      <c r="J22" s="85" t="s">
        <v>24</v>
      </c>
      <c r="K22" s="95">
        <v>843</v>
      </c>
      <c r="L22" s="84">
        <v>10</v>
      </c>
      <c r="M22" s="88" t="s">
        <v>28</v>
      </c>
      <c r="N22" s="88" t="s">
        <v>31</v>
      </c>
      <c r="O22" s="84" t="s">
        <v>282</v>
      </c>
      <c r="P22" s="69">
        <v>51212.3</v>
      </c>
    </row>
    <row r="23" spans="1:16" ht="48" customHeight="1">
      <c r="A23" s="94" t="s">
        <v>17</v>
      </c>
      <c r="B23" s="94" t="s">
        <v>18</v>
      </c>
      <c r="C23" s="94" t="s">
        <v>25</v>
      </c>
      <c r="D23" s="94" t="s">
        <v>28</v>
      </c>
      <c r="E23" s="85" t="s">
        <v>32</v>
      </c>
      <c r="F23" s="85" t="s">
        <v>250</v>
      </c>
      <c r="G23" s="143" t="s">
        <v>20</v>
      </c>
      <c r="H23" s="144"/>
      <c r="I23" s="85" t="s">
        <v>33</v>
      </c>
      <c r="J23" s="85" t="s">
        <v>24</v>
      </c>
      <c r="K23" s="95">
        <v>843</v>
      </c>
      <c r="L23" s="84">
        <v>10</v>
      </c>
      <c r="M23" s="88" t="s">
        <v>28</v>
      </c>
      <c r="N23" s="88" t="s">
        <v>34</v>
      </c>
      <c r="O23" s="84" t="s">
        <v>282</v>
      </c>
      <c r="P23" s="101">
        <v>7766.9</v>
      </c>
    </row>
    <row r="24" spans="1:16" ht="60" customHeight="1">
      <c r="A24" s="94" t="s">
        <v>17</v>
      </c>
      <c r="B24" s="94" t="s">
        <v>18</v>
      </c>
      <c r="C24" s="94" t="s">
        <v>25</v>
      </c>
      <c r="D24" s="94" t="s">
        <v>36</v>
      </c>
      <c r="E24" s="85" t="s">
        <v>37</v>
      </c>
      <c r="F24" s="85" t="s">
        <v>251</v>
      </c>
      <c r="G24" s="143" t="s">
        <v>20</v>
      </c>
      <c r="H24" s="144"/>
      <c r="I24" s="85" t="s">
        <v>345</v>
      </c>
      <c r="J24" s="85" t="s">
        <v>24</v>
      </c>
      <c r="K24" s="95">
        <v>843</v>
      </c>
      <c r="L24" s="84">
        <v>10</v>
      </c>
      <c r="M24" s="88" t="s">
        <v>28</v>
      </c>
      <c r="N24" s="88" t="s">
        <v>38</v>
      </c>
      <c r="O24" s="88" t="s">
        <v>282</v>
      </c>
      <c r="P24" s="101">
        <v>1570798.3</v>
      </c>
    </row>
    <row r="25" spans="1:16" ht="72" customHeight="1">
      <c r="A25" s="94" t="s">
        <v>17</v>
      </c>
      <c r="B25" s="94" t="s">
        <v>18</v>
      </c>
      <c r="C25" s="94" t="s">
        <v>25</v>
      </c>
      <c r="D25" s="94" t="s">
        <v>39</v>
      </c>
      <c r="E25" s="85" t="s">
        <v>40</v>
      </c>
      <c r="F25" s="85" t="s">
        <v>252</v>
      </c>
      <c r="G25" s="143" t="s">
        <v>20</v>
      </c>
      <c r="H25" s="144"/>
      <c r="I25" s="85" t="s">
        <v>232</v>
      </c>
      <c r="J25" s="85" t="s">
        <v>24</v>
      </c>
      <c r="K25" s="95">
        <v>843</v>
      </c>
      <c r="L25" s="84">
        <v>10</v>
      </c>
      <c r="M25" s="88" t="s">
        <v>28</v>
      </c>
      <c r="N25" s="88" t="s">
        <v>41</v>
      </c>
      <c r="O25" s="84" t="s">
        <v>282</v>
      </c>
      <c r="P25" s="101">
        <v>12686.1</v>
      </c>
    </row>
    <row r="26" spans="1:16" ht="60" customHeight="1">
      <c r="A26" s="94" t="s">
        <v>17</v>
      </c>
      <c r="B26" s="94" t="s">
        <v>18</v>
      </c>
      <c r="C26" s="94" t="s">
        <v>25</v>
      </c>
      <c r="D26" s="94" t="s">
        <v>42</v>
      </c>
      <c r="E26" s="85" t="s">
        <v>43</v>
      </c>
      <c r="F26" s="85" t="s">
        <v>251</v>
      </c>
      <c r="G26" s="143" t="s">
        <v>20</v>
      </c>
      <c r="H26" s="144"/>
      <c r="I26" s="85" t="s">
        <v>346</v>
      </c>
      <c r="J26" s="85" t="s">
        <v>16</v>
      </c>
      <c r="K26" s="95">
        <v>843</v>
      </c>
      <c r="L26" s="84">
        <v>10</v>
      </c>
      <c r="M26" s="88" t="s">
        <v>28</v>
      </c>
      <c r="N26" s="88" t="s">
        <v>44</v>
      </c>
      <c r="O26" s="84" t="s">
        <v>282</v>
      </c>
      <c r="P26" s="101">
        <f>1443063-731.2</f>
        <v>1442331.8</v>
      </c>
    </row>
    <row r="27" spans="1:16" ht="36" customHeight="1">
      <c r="A27" s="94" t="s">
        <v>17</v>
      </c>
      <c r="B27" s="94" t="s">
        <v>18</v>
      </c>
      <c r="C27" s="94" t="s">
        <v>25</v>
      </c>
      <c r="D27" s="94" t="s">
        <v>46</v>
      </c>
      <c r="E27" s="85" t="s">
        <v>47</v>
      </c>
      <c r="F27" s="85" t="s">
        <v>250</v>
      </c>
      <c r="G27" s="143" t="s">
        <v>20</v>
      </c>
      <c r="H27" s="144"/>
      <c r="I27" s="85" t="s">
        <v>347</v>
      </c>
      <c r="J27" s="85" t="s">
        <v>16</v>
      </c>
      <c r="K27" s="95">
        <v>843</v>
      </c>
      <c r="L27" s="84">
        <v>10</v>
      </c>
      <c r="M27" s="88" t="s">
        <v>28</v>
      </c>
      <c r="N27" s="88" t="s">
        <v>48</v>
      </c>
      <c r="O27" s="84">
        <v>313</v>
      </c>
      <c r="P27" s="101">
        <v>63723.5</v>
      </c>
    </row>
    <row r="28" spans="1:16" ht="60" customHeight="1">
      <c r="A28" s="94" t="s">
        <v>17</v>
      </c>
      <c r="B28" s="94" t="s">
        <v>18</v>
      </c>
      <c r="C28" s="94" t="s">
        <v>25</v>
      </c>
      <c r="D28" s="94" t="s">
        <v>49</v>
      </c>
      <c r="E28" s="85" t="s">
        <v>50</v>
      </c>
      <c r="F28" s="85" t="s">
        <v>251</v>
      </c>
      <c r="G28" s="143" t="s">
        <v>20</v>
      </c>
      <c r="H28" s="144"/>
      <c r="I28" s="85" t="s">
        <v>348</v>
      </c>
      <c r="J28" s="85" t="s">
        <v>24</v>
      </c>
      <c r="K28" s="95">
        <v>843</v>
      </c>
      <c r="L28" s="84">
        <v>10</v>
      </c>
      <c r="M28" s="88" t="s">
        <v>28</v>
      </c>
      <c r="N28" s="88" t="s">
        <v>51</v>
      </c>
      <c r="O28" s="84">
        <v>321</v>
      </c>
      <c r="P28" s="101">
        <v>28422.9</v>
      </c>
    </row>
    <row r="29" spans="1:16" ht="60" customHeight="1">
      <c r="A29" s="94" t="s">
        <v>17</v>
      </c>
      <c r="B29" s="94" t="s">
        <v>18</v>
      </c>
      <c r="C29" s="94" t="s">
        <v>25</v>
      </c>
      <c r="D29" s="94" t="s">
        <v>52</v>
      </c>
      <c r="E29" s="85" t="s">
        <v>53</v>
      </c>
      <c r="F29" s="85" t="s">
        <v>251</v>
      </c>
      <c r="G29" s="143" t="s">
        <v>20</v>
      </c>
      <c r="H29" s="144"/>
      <c r="I29" s="85" t="s">
        <v>349</v>
      </c>
      <c r="J29" s="85" t="s">
        <v>24</v>
      </c>
      <c r="K29" s="95">
        <v>843</v>
      </c>
      <c r="L29" s="84">
        <v>10</v>
      </c>
      <c r="M29" s="88" t="s">
        <v>28</v>
      </c>
      <c r="N29" s="88" t="s">
        <v>54</v>
      </c>
      <c r="O29" s="95">
        <v>313</v>
      </c>
      <c r="P29" s="101">
        <v>6806.4</v>
      </c>
    </row>
    <row r="30" spans="1:16" ht="60" customHeight="1">
      <c r="A30" s="94" t="s">
        <v>17</v>
      </c>
      <c r="B30" s="94" t="s">
        <v>18</v>
      </c>
      <c r="C30" s="94" t="s">
        <v>25</v>
      </c>
      <c r="D30" s="94" t="s">
        <v>55</v>
      </c>
      <c r="E30" s="85" t="s">
        <v>56</v>
      </c>
      <c r="F30" s="85" t="s">
        <v>250</v>
      </c>
      <c r="G30" s="143" t="s">
        <v>20</v>
      </c>
      <c r="H30" s="144"/>
      <c r="I30" s="85" t="s">
        <v>350</v>
      </c>
      <c r="J30" s="85" t="s">
        <v>24</v>
      </c>
      <c r="K30" s="95">
        <v>843</v>
      </c>
      <c r="L30" s="84">
        <v>10</v>
      </c>
      <c r="M30" s="88" t="s">
        <v>28</v>
      </c>
      <c r="N30" s="88" t="s">
        <v>57</v>
      </c>
      <c r="O30" s="84" t="s">
        <v>317</v>
      </c>
      <c r="P30" s="101">
        <v>15081.8</v>
      </c>
    </row>
    <row r="31" spans="1:16" ht="48" customHeight="1">
      <c r="A31" s="94" t="s">
        <v>17</v>
      </c>
      <c r="B31" s="94" t="s">
        <v>18</v>
      </c>
      <c r="C31" s="94" t="s">
        <v>25</v>
      </c>
      <c r="D31" s="94" t="s">
        <v>58</v>
      </c>
      <c r="E31" s="85" t="s">
        <v>59</v>
      </c>
      <c r="F31" s="85" t="s">
        <v>250</v>
      </c>
      <c r="G31" s="143" t="s">
        <v>20</v>
      </c>
      <c r="H31" s="144"/>
      <c r="I31" s="85" t="s">
        <v>351</v>
      </c>
      <c r="J31" s="85" t="s">
        <v>24</v>
      </c>
      <c r="K31" s="45">
        <v>843</v>
      </c>
      <c r="L31" s="89">
        <v>10</v>
      </c>
      <c r="M31" s="46" t="s">
        <v>28</v>
      </c>
      <c r="N31" s="88" t="s">
        <v>60</v>
      </c>
      <c r="O31" s="84">
        <v>313</v>
      </c>
      <c r="P31" s="101">
        <v>7276.5</v>
      </c>
    </row>
    <row r="32" spans="1:16" ht="60" customHeight="1">
      <c r="A32" s="94" t="s">
        <v>17</v>
      </c>
      <c r="B32" s="94" t="s">
        <v>18</v>
      </c>
      <c r="C32" s="94" t="s">
        <v>25</v>
      </c>
      <c r="D32" s="94" t="s">
        <v>61</v>
      </c>
      <c r="E32" s="85" t="s">
        <v>62</v>
      </c>
      <c r="F32" s="85" t="s">
        <v>250</v>
      </c>
      <c r="G32" s="143" t="s">
        <v>20</v>
      </c>
      <c r="H32" s="144"/>
      <c r="I32" s="85" t="s">
        <v>365</v>
      </c>
      <c r="J32" s="85" t="s">
        <v>24</v>
      </c>
      <c r="K32" s="45">
        <v>843</v>
      </c>
      <c r="L32" s="89">
        <v>10</v>
      </c>
      <c r="M32" s="46" t="s">
        <v>28</v>
      </c>
      <c r="N32" s="88" t="s">
        <v>63</v>
      </c>
      <c r="O32" s="15" t="s">
        <v>328</v>
      </c>
      <c r="P32" s="101">
        <v>643.1</v>
      </c>
    </row>
    <row r="33" spans="1:16" ht="43.5" customHeight="1">
      <c r="A33" s="94" t="s">
        <v>17</v>
      </c>
      <c r="B33" s="94" t="s">
        <v>18</v>
      </c>
      <c r="C33" s="94" t="s">
        <v>25</v>
      </c>
      <c r="D33" s="94" t="s">
        <v>64</v>
      </c>
      <c r="E33" s="85" t="s">
        <v>65</v>
      </c>
      <c r="F33" s="85" t="s">
        <v>250</v>
      </c>
      <c r="G33" s="143" t="s">
        <v>20</v>
      </c>
      <c r="H33" s="144"/>
      <c r="I33" s="85" t="s">
        <v>352</v>
      </c>
      <c r="J33" s="85" t="s">
        <v>24</v>
      </c>
      <c r="K33" s="45">
        <v>843</v>
      </c>
      <c r="L33" s="89">
        <v>10</v>
      </c>
      <c r="M33" s="46" t="s">
        <v>25</v>
      </c>
      <c r="N33" s="88" t="s">
        <v>66</v>
      </c>
      <c r="O33" s="84" t="s">
        <v>281</v>
      </c>
      <c r="P33" s="101">
        <v>108244.4</v>
      </c>
    </row>
    <row r="34" spans="1:16" ht="75.75" customHeight="1">
      <c r="A34" s="94" t="s">
        <v>17</v>
      </c>
      <c r="B34" s="94" t="s">
        <v>18</v>
      </c>
      <c r="C34" s="94" t="s">
        <v>25</v>
      </c>
      <c r="D34" s="94" t="s">
        <v>67</v>
      </c>
      <c r="E34" s="85" t="s">
        <v>68</v>
      </c>
      <c r="F34" s="85" t="s">
        <v>260</v>
      </c>
      <c r="G34" s="143" t="s">
        <v>20</v>
      </c>
      <c r="H34" s="144"/>
      <c r="I34" s="85" t="s">
        <v>69</v>
      </c>
      <c r="J34" s="85" t="s">
        <v>24</v>
      </c>
      <c r="K34" s="45">
        <v>843</v>
      </c>
      <c r="L34" s="89">
        <v>10</v>
      </c>
      <c r="M34" s="46" t="s">
        <v>22</v>
      </c>
      <c r="N34" s="88" t="s">
        <v>70</v>
      </c>
      <c r="O34" s="84">
        <v>340</v>
      </c>
      <c r="P34" s="101">
        <v>1446.3</v>
      </c>
    </row>
    <row r="35" spans="1:16" ht="132" customHeight="1">
      <c r="A35" s="94" t="s">
        <v>17</v>
      </c>
      <c r="B35" s="94" t="s">
        <v>18</v>
      </c>
      <c r="C35" s="94" t="s">
        <v>25</v>
      </c>
      <c r="D35" s="94" t="s">
        <v>71</v>
      </c>
      <c r="E35" s="85" t="s">
        <v>72</v>
      </c>
      <c r="F35" s="85" t="s">
        <v>251</v>
      </c>
      <c r="G35" s="143" t="s">
        <v>20</v>
      </c>
      <c r="H35" s="144"/>
      <c r="I35" s="85" t="s">
        <v>73</v>
      </c>
      <c r="J35" s="85" t="s">
        <v>24</v>
      </c>
      <c r="K35" s="95">
        <v>843</v>
      </c>
      <c r="L35" s="84">
        <v>10</v>
      </c>
      <c r="M35" s="88" t="s">
        <v>28</v>
      </c>
      <c r="N35" s="88" t="s">
        <v>74</v>
      </c>
      <c r="O35" s="84" t="s">
        <v>282</v>
      </c>
      <c r="P35" s="101">
        <v>22377.4</v>
      </c>
    </row>
    <row r="36" spans="1:16" ht="96" customHeight="1">
      <c r="A36" s="94" t="s">
        <v>17</v>
      </c>
      <c r="B36" s="94" t="s">
        <v>18</v>
      </c>
      <c r="C36" s="94" t="s">
        <v>25</v>
      </c>
      <c r="D36" s="94" t="s">
        <v>75</v>
      </c>
      <c r="E36" s="85" t="s">
        <v>261</v>
      </c>
      <c r="F36" s="85" t="s">
        <v>250</v>
      </c>
      <c r="G36" s="143" t="s">
        <v>20</v>
      </c>
      <c r="H36" s="144"/>
      <c r="I36" s="85" t="s">
        <v>353</v>
      </c>
      <c r="J36" s="85" t="s">
        <v>24</v>
      </c>
      <c r="K36" s="45">
        <v>843</v>
      </c>
      <c r="L36" s="89">
        <v>10</v>
      </c>
      <c r="M36" s="46" t="s">
        <v>25</v>
      </c>
      <c r="N36" s="88" t="s">
        <v>76</v>
      </c>
      <c r="O36" s="84">
        <v>312</v>
      </c>
      <c r="P36" s="101">
        <v>537.4</v>
      </c>
    </row>
    <row r="37" spans="1:16" ht="60" customHeight="1">
      <c r="A37" s="94" t="s">
        <v>17</v>
      </c>
      <c r="B37" s="94" t="s">
        <v>18</v>
      </c>
      <c r="C37" s="94" t="s">
        <v>25</v>
      </c>
      <c r="D37" s="94" t="s">
        <v>77</v>
      </c>
      <c r="E37" s="85" t="s">
        <v>78</v>
      </c>
      <c r="F37" s="136" t="s">
        <v>250</v>
      </c>
      <c r="G37" s="143" t="s">
        <v>20</v>
      </c>
      <c r="H37" s="144"/>
      <c r="I37" s="85" t="s">
        <v>233</v>
      </c>
      <c r="J37" s="85" t="s">
        <v>16</v>
      </c>
      <c r="K37" s="45">
        <v>843</v>
      </c>
      <c r="L37" s="89">
        <v>10</v>
      </c>
      <c r="M37" s="46" t="s">
        <v>436</v>
      </c>
      <c r="N37" s="88" t="s">
        <v>79</v>
      </c>
      <c r="O37" s="84" t="s">
        <v>45</v>
      </c>
      <c r="P37" s="101">
        <v>35514.6</v>
      </c>
    </row>
    <row r="38" spans="1:16" ht="48" customHeight="1">
      <c r="A38" s="94" t="s">
        <v>17</v>
      </c>
      <c r="B38" s="94" t="s">
        <v>18</v>
      </c>
      <c r="C38" s="94" t="s">
        <v>25</v>
      </c>
      <c r="D38" s="94" t="s">
        <v>80</v>
      </c>
      <c r="E38" s="85" t="s">
        <v>81</v>
      </c>
      <c r="F38" s="85" t="s">
        <v>250</v>
      </c>
      <c r="G38" s="143" t="s">
        <v>20</v>
      </c>
      <c r="H38" s="144"/>
      <c r="I38" s="85" t="s">
        <v>354</v>
      </c>
      <c r="J38" s="85" t="s">
        <v>16</v>
      </c>
      <c r="K38" s="45">
        <v>843</v>
      </c>
      <c r="L38" s="89">
        <v>10</v>
      </c>
      <c r="M38" s="46" t="s">
        <v>28</v>
      </c>
      <c r="N38" s="88" t="s">
        <v>82</v>
      </c>
      <c r="O38" s="95">
        <v>321</v>
      </c>
      <c r="P38" s="101">
        <v>106.7</v>
      </c>
    </row>
    <row r="39" spans="1:16" ht="72.75" customHeight="1">
      <c r="A39" s="94" t="s">
        <v>17</v>
      </c>
      <c r="B39" s="94" t="s">
        <v>18</v>
      </c>
      <c r="C39" s="94" t="s">
        <v>25</v>
      </c>
      <c r="D39" s="94" t="s">
        <v>83</v>
      </c>
      <c r="E39" s="85" t="s">
        <v>84</v>
      </c>
      <c r="F39" s="136" t="s">
        <v>454</v>
      </c>
      <c r="G39" s="156" t="s">
        <v>20</v>
      </c>
      <c r="H39" s="156"/>
      <c r="I39" s="85" t="s">
        <v>355</v>
      </c>
      <c r="J39" s="85" t="s">
        <v>16</v>
      </c>
      <c r="K39" s="95">
        <v>843</v>
      </c>
      <c r="L39" s="84">
        <v>10</v>
      </c>
      <c r="M39" s="88" t="s">
        <v>28</v>
      </c>
      <c r="N39" s="88" t="s">
        <v>85</v>
      </c>
      <c r="O39" s="95">
        <v>321</v>
      </c>
      <c r="P39" s="101">
        <v>115.8</v>
      </c>
    </row>
    <row r="40" spans="1:20" ht="126.75" customHeight="1">
      <c r="A40" s="79" t="s">
        <v>17</v>
      </c>
      <c r="B40" s="79" t="s">
        <v>18</v>
      </c>
      <c r="C40" s="79" t="s">
        <v>25</v>
      </c>
      <c r="D40" s="79" t="s">
        <v>86</v>
      </c>
      <c r="E40" s="87" t="s">
        <v>87</v>
      </c>
      <c r="F40" s="87" t="s">
        <v>251</v>
      </c>
      <c r="G40" s="141" t="s">
        <v>20</v>
      </c>
      <c r="H40" s="142"/>
      <c r="I40" s="73" t="s">
        <v>398</v>
      </c>
      <c r="J40" s="16" t="s">
        <v>88</v>
      </c>
      <c r="K40" s="45">
        <v>843</v>
      </c>
      <c r="L40" s="89">
        <v>10</v>
      </c>
      <c r="M40" s="46" t="s">
        <v>28</v>
      </c>
      <c r="N40" s="47" t="s">
        <v>366</v>
      </c>
      <c r="O40" s="48" t="s">
        <v>329</v>
      </c>
      <c r="P40" s="14">
        <v>13646.5</v>
      </c>
      <c r="T40" s="3" t="s">
        <v>438</v>
      </c>
    </row>
    <row r="41" spans="1:16" ht="55.5" customHeight="1">
      <c r="A41" s="94" t="s">
        <v>17</v>
      </c>
      <c r="B41" s="94" t="s">
        <v>18</v>
      </c>
      <c r="C41" s="94" t="s">
        <v>28</v>
      </c>
      <c r="D41" s="94"/>
      <c r="E41" s="85" t="s">
        <v>91</v>
      </c>
      <c r="F41" s="85" t="s">
        <v>262</v>
      </c>
      <c r="G41" s="143" t="s">
        <v>20</v>
      </c>
      <c r="H41" s="144"/>
      <c r="I41" s="85"/>
      <c r="J41" s="85"/>
      <c r="K41" s="95">
        <v>843</v>
      </c>
      <c r="L41" s="84">
        <v>10</v>
      </c>
      <c r="M41" s="88" t="s">
        <v>28</v>
      </c>
      <c r="N41" s="88" t="s">
        <v>92</v>
      </c>
      <c r="O41" s="95"/>
      <c r="P41" s="8">
        <f>P42</f>
        <v>5087.3</v>
      </c>
    </row>
    <row r="42" spans="1:16" ht="83.25" customHeight="1">
      <c r="A42" s="94" t="s">
        <v>17</v>
      </c>
      <c r="B42" s="94" t="s">
        <v>18</v>
      </c>
      <c r="C42" s="94" t="s">
        <v>28</v>
      </c>
      <c r="D42" s="94" t="s">
        <v>25</v>
      </c>
      <c r="E42" s="98" t="s">
        <v>418</v>
      </c>
      <c r="F42" s="85" t="s">
        <v>262</v>
      </c>
      <c r="G42" s="143" t="s">
        <v>20</v>
      </c>
      <c r="H42" s="144"/>
      <c r="I42" s="85" t="s">
        <v>419</v>
      </c>
      <c r="J42" s="98" t="s">
        <v>24</v>
      </c>
      <c r="K42" s="99">
        <v>843</v>
      </c>
      <c r="L42" s="84">
        <v>11</v>
      </c>
      <c r="M42" s="88" t="s">
        <v>28</v>
      </c>
      <c r="N42" s="88" t="s">
        <v>422</v>
      </c>
      <c r="O42" s="99">
        <v>244</v>
      </c>
      <c r="P42" s="101">
        <v>5087.3</v>
      </c>
    </row>
    <row r="43" spans="1:16" ht="85.5" customHeight="1">
      <c r="A43" s="94" t="s">
        <v>17</v>
      </c>
      <c r="B43" s="94" t="s">
        <v>18</v>
      </c>
      <c r="C43" s="94" t="s">
        <v>42</v>
      </c>
      <c r="D43" s="94"/>
      <c r="E43" s="87" t="s">
        <v>225</v>
      </c>
      <c r="F43" s="85" t="s">
        <v>263</v>
      </c>
      <c r="G43" s="143" t="s">
        <v>20</v>
      </c>
      <c r="H43" s="144"/>
      <c r="I43" s="85" t="s">
        <v>93</v>
      </c>
      <c r="J43" s="85"/>
      <c r="K43" s="45">
        <v>843</v>
      </c>
      <c r="L43" s="89">
        <v>10</v>
      </c>
      <c r="M43" s="46" t="s">
        <v>42</v>
      </c>
      <c r="N43" s="88" t="s">
        <v>94</v>
      </c>
      <c r="O43" s="95"/>
      <c r="P43" s="8">
        <f>P44+P45</f>
        <v>2902</v>
      </c>
    </row>
    <row r="44" spans="1:16" ht="89.25" customHeight="1">
      <c r="A44" s="94" t="s">
        <v>17</v>
      </c>
      <c r="B44" s="94" t="s">
        <v>18</v>
      </c>
      <c r="C44" s="94" t="s">
        <v>42</v>
      </c>
      <c r="D44" s="94" t="s">
        <v>49</v>
      </c>
      <c r="E44" s="87" t="s">
        <v>302</v>
      </c>
      <c r="F44" s="136" t="s">
        <v>453</v>
      </c>
      <c r="G44" s="143" t="s">
        <v>20</v>
      </c>
      <c r="H44" s="144"/>
      <c r="I44" s="87" t="s">
        <v>340</v>
      </c>
      <c r="J44" s="85" t="s">
        <v>24</v>
      </c>
      <c r="K44" s="45">
        <v>843</v>
      </c>
      <c r="L44" s="89">
        <v>10</v>
      </c>
      <c r="M44" s="46" t="s">
        <v>42</v>
      </c>
      <c r="N44" s="17" t="s">
        <v>300</v>
      </c>
      <c r="O44" s="17" t="s">
        <v>301</v>
      </c>
      <c r="P44" s="101">
        <v>981</v>
      </c>
    </row>
    <row r="45" spans="1:16" ht="96" customHeight="1">
      <c r="A45" s="94" t="s">
        <v>17</v>
      </c>
      <c r="B45" s="94" t="s">
        <v>18</v>
      </c>
      <c r="C45" s="94" t="s">
        <v>42</v>
      </c>
      <c r="D45" s="94" t="s">
        <v>61</v>
      </c>
      <c r="E45" s="85" t="s">
        <v>255</v>
      </c>
      <c r="F45" s="85" t="s">
        <v>263</v>
      </c>
      <c r="G45" s="143" t="s">
        <v>20</v>
      </c>
      <c r="H45" s="144"/>
      <c r="I45" s="87" t="s">
        <v>93</v>
      </c>
      <c r="J45" s="85" t="s">
        <v>24</v>
      </c>
      <c r="K45" s="45">
        <v>843</v>
      </c>
      <c r="L45" s="89">
        <v>10</v>
      </c>
      <c r="M45" s="46" t="s">
        <v>42</v>
      </c>
      <c r="N45" s="88" t="s">
        <v>95</v>
      </c>
      <c r="O45" s="95">
        <v>632</v>
      </c>
      <c r="P45" s="101">
        <v>1921</v>
      </c>
    </row>
    <row r="46" spans="1:19" ht="36" customHeight="1">
      <c r="A46" s="145" t="s">
        <v>17</v>
      </c>
      <c r="B46" s="145" t="s">
        <v>96</v>
      </c>
      <c r="C46" s="145"/>
      <c r="D46" s="145"/>
      <c r="E46" s="152" t="s">
        <v>234</v>
      </c>
      <c r="F46" s="137" t="s">
        <v>423</v>
      </c>
      <c r="G46" s="141" t="s">
        <v>20</v>
      </c>
      <c r="H46" s="142"/>
      <c r="I46" s="159"/>
      <c r="J46" s="85" t="s">
        <v>21</v>
      </c>
      <c r="K46" s="84" t="s">
        <v>318</v>
      </c>
      <c r="L46" s="84" t="s">
        <v>315</v>
      </c>
      <c r="M46" s="88" t="s">
        <v>316</v>
      </c>
      <c r="N46" s="94" t="s">
        <v>314</v>
      </c>
      <c r="O46" s="95"/>
      <c r="P46" s="8">
        <f>P53+P61+P64+P66+P70+P78+P85+P49+P50+P51+P52</f>
        <v>2638860.5</v>
      </c>
      <c r="Q46" s="1" t="e">
        <f>Q47+Q48</f>
        <v>#REF!</v>
      </c>
      <c r="S46" s="1" t="s">
        <v>97</v>
      </c>
    </row>
    <row r="47" spans="1:17" ht="36" customHeight="1">
      <c r="A47" s="146"/>
      <c r="B47" s="146"/>
      <c r="C47" s="146"/>
      <c r="D47" s="146"/>
      <c r="E47" s="158"/>
      <c r="F47" s="137"/>
      <c r="G47" s="148"/>
      <c r="H47" s="149"/>
      <c r="I47" s="160"/>
      <c r="J47" s="85" t="s">
        <v>24</v>
      </c>
      <c r="K47" s="85"/>
      <c r="L47" s="85"/>
      <c r="M47" s="85"/>
      <c r="N47" s="85"/>
      <c r="O47" s="85"/>
      <c r="P47" s="8">
        <f>P54+P55+P56+P60+P62+P63+P65+P72+P79+P80+P81+P83+P89+P90+P92+P93+P94-448804.5</f>
        <v>1047793.8</v>
      </c>
      <c r="Q47" s="1" t="e">
        <f>P54+P55+P56+P58+#REF!+P60+P62+P63+P65+P68+P72+#REF!+#REF!+P79+P80+P81+P82-96897.5</f>
        <v>#REF!</v>
      </c>
    </row>
    <row r="48" spans="1:19" ht="174" customHeight="1">
      <c r="A48" s="146"/>
      <c r="B48" s="146"/>
      <c r="C48" s="146"/>
      <c r="D48" s="146"/>
      <c r="E48" s="158"/>
      <c r="F48" s="137"/>
      <c r="G48" s="148"/>
      <c r="H48" s="149"/>
      <c r="I48" s="160"/>
      <c r="J48" s="85" t="s">
        <v>16</v>
      </c>
      <c r="K48" s="85"/>
      <c r="L48" s="85"/>
      <c r="M48" s="85"/>
      <c r="N48" s="85"/>
      <c r="O48" s="85"/>
      <c r="P48" s="8">
        <f>P57+P59+P91+P90-105275.2</f>
        <v>1459558.4</v>
      </c>
      <c r="Q48" s="1">
        <f>P57+P59+P67+96897.5</f>
        <v>628955.2</v>
      </c>
      <c r="R48" s="1">
        <f>P48-Q48</f>
        <v>830603.2</v>
      </c>
      <c r="S48" s="1" t="s">
        <v>98</v>
      </c>
    </row>
    <row r="49" spans="1:19" s="113" customFormat="1" ht="36" customHeight="1">
      <c r="A49" s="146"/>
      <c r="B49" s="146"/>
      <c r="C49" s="146"/>
      <c r="D49" s="146"/>
      <c r="E49" s="158"/>
      <c r="F49" s="152" t="s">
        <v>448</v>
      </c>
      <c r="G49" s="148"/>
      <c r="H49" s="149"/>
      <c r="I49" s="160"/>
      <c r="J49" s="52" t="s">
        <v>24</v>
      </c>
      <c r="K49" s="117"/>
      <c r="L49" s="117"/>
      <c r="M49" s="117"/>
      <c r="N49" s="117"/>
      <c r="O49" s="117"/>
      <c r="P49" s="115">
        <f>P71</f>
        <v>30296</v>
      </c>
      <c r="Q49" s="1">
        <f>P71</f>
        <v>30296</v>
      </c>
      <c r="R49" s="1"/>
      <c r="S49" s="1"/>
    </row>
    <row r="50" spans="1:19" s="113" customFormat="1" ht="30" customHeight="1">
      <c r="A50" s="146"/>
      <c r="B50" s="146"/>
      <c r="C50" s="146"/>
      <c r="D50" s="146"/>
      <c r="E50" s="158"/>
      <c r="F50" s="153"/>
      <c r="G50" s="148"/>
      <c r="H50" s="149"/>
      <c r="I50" s="160"/>
      <c r="J50" s="16" t="s">
        <v>16</v>
      </c>
      <c r="K50" s="118"/>
      <c r="L50" s="118"/>
      <c r="M50" s="118"/>
      <c r="N50" s="118"/>
      <c r="O50" s="118"/>
      <c r="P50" s="8">
        <f>P97</f>
        <v>1872.1</v>
      </c>
      <c r="Q50" s="1"/>
      <c r="R50" s="1"/>
      <c r="S50" s="1"/>
    </row>
    <row r="51" spans="1:19" s="113" customFormat="1" ht="65.25" customHeight="1">
      <c r="A51" s="146"/>
      <c r="B51" s="146"/>
      <c r="C51" s="146"/>
      <c r="D51" s="146"/>
      <c r="E51" s="158"/>
      <c r="F51" s="116" t="s">
        <v>434</v>
      </c>
      <c r="G51" s="148"/>
      <c r="H51" s="149"/>
      <c r="I51" s="160"/>
      <c r="J51" s="16" t="s">
        <v>24</v>
      </c>
      <c r="K51" s="118"/>
      <c r="L51" s="118"/>
      <c r="M51" s="118"/>
      <c r="N51" s="118"/>
      <c r="O51" s="118"/>
      <c r="P51" s="8">
        <f>P86</f>
        <v>92843.2</v>
      </c>
      <c r="Q51" s="1"/>
      <c r="R51" s="1"/>
      <c r="S51" s="1"/>
    </row>
    <row r="52" spans="1:19" s="113" customFormat="1" ht="47.25" customHeight="1">
      <c r="A52" s="147"/>
      <c r="B52" s="147"/>
      <c r="C52" s="147"/>
      <c r="D52" s="147"/>
      <c r="E52" s="153"/>
      <c r="F52" s="118" t="s">
        <v>451</v>
      </c>
      <c r="G52" s="150"/>
      <c r="H52" s="151"/>
      <c r="I52" s="161"/>
      <c r="J52" s="16" t="s">
        <v>24</v>
      </c>
      <c r="K52" s="55"/>
      <c r="L52" s="55"/>
      <c r="M52" s="56"/>
      <c r="N52" s="55"/>
      <c r="O52" s="55"/>
      <c r="P52" s="14">
        <f>P87</f>
        <v>6497</v>
      </c>
      <c r="Q52" s="1"/>
      <c r="R52" s="1"/>
      <c r="S52" s="1"/>
    </row>
    <row r="53" spans="1:16" ht="96" customHeight="1">
      <c r="A53" s="94" t="s">
        <v>17</v>
      </c>
      <c r="B53" s="94" t="s">
        <v>96</v>
      </c>
      <c r="C53" s="94" t="s">
        <v>25</v>
      </c>
      <c r="D53" s="95"/>
      <c r="E53" s="85" t="s">
        <v>404</v>
      </c>
      <c r="F53" s="85" t="s">
        <v>424</v>
      </c>
      <c r="G53" s="143" t="s">
        <v>20</v>
      </c>
      <c r="H53" s="144"/>
      <c r="I53" s="83" t="s">
        <v>235</v>
      </c>
      <c r="J53" s="85"/>
      <c r="K53" s="95">
        <v>843</v>
      </c>
      <c r="L53" s="95">
        <v>10</v>
      </c>
      <c r="M53" s="88" t="s">
        <v>319</v>
      </c>
      <c r="N53" s="94" t="s">
        <v>99</v>
      </c>
      <c r="O53" s="95"/>
      <c r="P53" s="8">
        <f>SUM(P54:P60)</f>
        <v>803915.1</v>
      </c>
    </row>
    <row r="54" spans="1:22" s="121" customFormat="1" ht="69.75" customHeight="1">
      <c r="A54" s="122" t="s">
        <v>17</v>
      </c>
      <c r="B54" s="122" t="s">
        <v>96</v>
      </c>
      <c r="C54" s="122" t="s">
        <v>25</v>
      </c>
      <c r="D54" s="122" t="s">
        <v>25</v>
      </c>
      <c r="E54" s="120" t="s">
        <v>449</v>
      </c>
      <c r="F54" s="120" t="s">
        <v>425</v>
      </c>
      <c r="G54" s="154" t="s">
        <v>20</v>
      </c>
      <c r="H54" s="155"/>
      <c r="I54" s="120" t="s">
        <v>341</v>
      </c>
      <c r="J54" s="120" t="s">
        <v>24</v>
      </c>
      <c r="K54" s="127">
        <v>843</v>
      </c>
      <c r="L54" s="128" t="s">
        <v>55</v>
      </c>
      <c r="M54" s="128" t="s">
        <v>28</v>
      </c>
      <c r="N54" s="129" t="s">
        <v>407</v>
      </c>
      <c r="O54" s="123" t="s">
        <v>100</v>
      </c>
      <c r="P54" s="125">
        <v>47.2</v>
      </c>
      <c r="Q54" s="126"/>
      <c r="R54" s="126"/>
      <c r="S54" s="126"/>
      <c r="T54" s="121" t="s">
        <v>408</v>
      </c>
      <c r="U54" s="121" t="s">
        <v>450</v>
      </c>
      <c r="V54" s="120" t="s">
        <v>406</v>
      </c>
    </row>
    <row r="55" spans="1:16" ht="36" customHeight="1">
      <c r="A55" s="94" t="s">
        <v>17</v>
      </c>
      <c r="B55" s="94" t="s">
        <v>96</v>
      </c>
      <c r="C55" s="94" t="s">
        <v>25</v>
      </c>
      <c r="D55" s="94" t="s">
        <v>22</v>
      </c>
      <c r="E55" s="85" t="s">
        <v>236</v>
      </c>
      <c r="F55" s="85" t="s">
        <v>250</v>
      </c>
      <c r="G55" s="143" t="s">
        <v>20</v>
      </c>
      <c r="H55" s="144"/>
      <c r="I55" s="85" t="s">
        <v>356</v>
      </c>
      <c r="J55" s="85" t="s">
        <v>24</v>
      </c>
      <c r="K55" s="95">
        <v>843</v>
      </c>
      <c r="L55" s="94" t="s">
        <v>55</v>
      </c>
      <c r="M55" s="94" t="s">
        <v>28</v>
      </c>
      <c r="N55" s="88" t="s">
        <v>101</v>
      </c>
      <c r="O55" s="84" t="s">
        <v>282</v>
      </c>
      <c r="P55" s="101">
        <v>247966.9</v>
      </c>
    </row>
    <row r="56" spans="1:16" ht="36" customHeight="1">
      <c r="A56" s="94" t="s">
        <v>17</v>
      </c>
      <c r="B56" s="94" t="s">
        <v>96</v>
      </c>
      <c r="C56" s="94" t="s">
        <v>25</v>
      </c>
      <c r="D56" s="94" t="s">
        <v>28</v>
      </c>
      <c r="E56" s="85" t="s">
        <v>237</v>
      </c>
      <c r="F56" s="85" t="s">
        <v>250</v>
      </c>
      <c r="G56" s="143" t="s">
        <v>20</v>
      </c>
      <c r="H56" s="144"/>
      <c r="I56" s="85" t="s">
        <v>357</v>
      </c>
      <c r="J56" s="85" t="s">
        <v>24</v>
      </c>
      <c r="K56" s="95">
        <v>843</v>
      </c>
      <c r="L56" s="94" t="s">
        <v>55</v>
      </c>
      <c r="M56" s="94" t="s">
        <v>28</v>
      </c>
      <c r="N56" s="88" t="s">
        <v>102</v>
      </c>
      <c r="O56" s="88" t="s">
        <v>282</v>
      </c>
      <c r="P56" s="101">
        <v>22315.7</v>
      </c>
    </row>
    <row r="57" spans="1:16" ht="77.25" customHeight="1">
      <c r="A57" s="88" t="s">
        <v>17</v>
      </c>
      <c r="B57" s="94" t="s">
        <v>96</v>
      </c>
      <c r="C57" s="94" t="s">
        <v>25</v>
      </c>
      <c r="D57" s="88" t="s">
        <v>36</v>
      </c>
      <c r="E57" s="85" t="s">
        <v>226</v>
      </c>
      <c r="F57" s="85" t="s">
        <v>250</v>
      </c>
      <c r="G57" s="143" t="s">
        <v>20</v>
      </c>
      <c r="H57" s="144"/>
      <c r="I57" s="85" t="s">
        <v>358</v>
      </c>
      <c r="J57" s="85" t="s">
        <v>16</v>
      </c>
      <c r="K57" s="95">
        <v>843</v>
      </c>
      <c r="L57" s="94" t="s">
        <v>55</v>
      </c>
      <c r="M57" s="94" t="s">
        <v>28</v>
      </c>
      <c r="N57" s="88" t="s">
        <v>103</v>
      </c>
      <c r="O57" s="88" t="s">
        <v>45</v>
      </c>
      <c r="P57" s="101">
        <f>522388.7-138.8</f>
        <v>522249.9</v>
      </c>
    </row>
    <row r="58" spans="1:16" ht="48">
      <c r="A58" s="94" t="s">
        <v>17</v>
      </c>
      <c r="B58" s="94" t="s">
        <v>96</v>
      </c>
      <c r="C58" s="94" t="s">
        <v>25</v>
      </c>
      <c r="D58" s="94" t="s">
        <v>39</v>
      </c>
      <c r="E58" s="85" t="s">
        <v>104</v>
      </c>
      <c r="F58" s="85" t="s">
        <v>250</v>
      </c>
      <c r="G58" s="143" t="s">
        <v>20</v>
      </c>
      <c r="H58" s="144"/>
      <c r="I58" s="85" t="s">
        <v>359</v>
      </c>
      <c r="J58" s="85" t="s">
        <v>24</v>
      </c>
      <c r="K58" s="95">
        <v>843</v>
      </c>
      <c r="L58" s="94" t="s">
        <v>55</v>
      </c>
      <c r="M58" s="94" t="s">
        <v>28</v>
      </c>
      <c r="N58" s="88" t="s">
        <v>105</v>
      </c>
      <c r="O58" s="88" t="s">
        <v>35</v>
      </c>
      <c r="P58" s="8"/>
    </row>
    <row r="59" spans="1:16" ht="72">
      <c r="A59" s="94" t="s">
        <v>17</v>
      </c>
      <c r="B59" s="94" t="s">
        <v>96</v>
      </c>
      <c r="C59" s="94" t="s">
        <v>25</v>
      </c>
      <c r="D59" s="94" t="s">
        <v>42</v>
      </c>
      <c r="E59" s="85" t="s">
        <v>106</v>
      </c>
      <c r="F59" s="85" t="s">
        <v>250</v>
      </c>
      <c r="G59" s="143" t="s">
        <v>20</v>
      </c>
      <c r="H59" s="144"/>
      <c r="I59" s="85" t="s">
        <v>405</v>
      </c>
      <c r="J59" s="85" t="s">
        <v>16</v>
      </c>
      <c r="K59" s="95">
        <v>843</v>
      </c>
      <c r="L59" s="84">
        <v>10</v>
      </c>
      <c r="M59" s="88" t="s">
        <v>28</v>
      </c>
      <c r="N59" s="88" t="s">
        <v>107</v>
      </c>
      <c r="O59" s="88" t="s">
        <v>35</v>
      </c>
      <c r="P59" s="101">
        <v>9807.8</v>
      </c>
    </row>
    <row r="60" spans="1:16" ht="60" customHeight="1">
      <c r="A60" s="94" t="s">
        <v>17</v>
      </c>
      <c r="B60" s="94" t="s">
        <v>96</v>
      </c>
      <c r="C60" s="94" t="s">
        <v>25</v>
      </c>
      <c r="D60" s="94" t="s">
        <v>46</v>
      </c>
      <c r="E60" s="85" t="s">
        <v>108</v>
      </c>
      <c r="F60" s="85" t="s">
        <v>251</v>
      </c>
      <c r="G60" s="143" t="s">
        <v>20</v>
      </c>
      <c r="H60" s="144"/>
      <c r="I60" s="85" t="s">
        <v>360</v>
      </c>
      <c r="J60" s="85" t="s">
        <v>24</v>
      </c>
      <c r="K60" s="95">
        <v>843</v>
      </c>
      <c r="L60" s="94" t="s">
        <v>55</v>
      </c>
      <c r="M60" s="94" t="s">
        <v>28</v>
      </c>
      <c r="N60" s="88" t="s">
        <v>109</v>
      </c>
      <c r="O60" s="88" t="s">
        <v>110</v>
      </c>
      <c r="P60" s="101">
        <v>1527.6</v>
      </c>
    </row>
    <row r="61" spans="1:16" ht="36">
      <c r="A61" s="94" t="s">
        <v>17</v>
      </c>
      <c r="B61" s="94" t="s">
        <v>96</v>
      </c>
      <c r="C61" s="94" t="s">
        <v>22</v>
      </c>
      <c r="D61" s="94"/>
      <c r="E61" s="85" t="s">
        <v>111</v>
      </c>
      <c r="F61" s="85" t="s">
        <v>250</v>
      </c>
      <c r="G61" s="143" t="s">
        <v>20</v>
      </c>
      <c r="H61" s="144"/>
      <c r="I61" s="84"/>
      <c r="J61" s="85"/>
      <c r="K61" s="95">
        <v>843</v>
      </c>
      <c r="L61" s="94" t="s">
        <v>55</v>
      </c>
      <c r="M61" s="94" t="s">
        <v>28</v>
      </c>
      <c r="N61" s="88" t="s">
        <v>112</v>
      </c>
      <c r="O61" s="88"/>
      <c r="P61" s="8">
        <f>P62+P63</f>
        <v>820</v>
      </c>
    </row>
    <row r="62" spans="1:20" s="121" customFormat="1" ht="48">
      <c r="A62" s="122" t="s">
        <v>17</v>
      </c>
      <c r="B62" s="122" t="s">
        <v>96</v>
      </c>
      <c r="C62" s="122" t="s">
        <v>22</v>
      </c>
      <c r="D62" s="123" t="s">
        <v>25</v>
      </c>
      <c r="E62" s="120" t="s">
        <v>113</v>
      </c>
      <c r="F62" s="120" t="s">
        <v>250</v>
      </c>
      <c r="G62" s="154" t="s">
        <v>20</v>
      </c>
      <c r="H62" s="155"/>
      <c r="I62" s="120" t="s">
        <v>238</v>
      </c>
      <c r="J62" s="120" t="s">
        <v>24</v>
      </c>
      <c r="K62" s="124">
        <v>843</v>
      </c>
      <c r="L62" s="122" t="s">
        <v>55</v>
      </c>
      <c r="M62" s="122" t="s">
        <v>28</v>
      </c>
      <c r="N62" s="123" t="s">
        <v>114</v>
      </c>
      <c r="O62" s="123" t="s">
        <v>35</v>
      </c>
      <c r="P62" s="125">
        <v>520</v>
      </c>
      <c r="Q62" s="126"/>
      <c r="R62" s="126"/>
      <c r="S62" s="126"/>
      <c r="T62" s="121" t="s">
        <v>408</v>
      </c>
    </row>
    <row r="63" spans="1:16" ht="36">
      <c r="A63" s="94" t="s">
        <v>17</v>
      </c>
      <c r="B63" s="94" t="s">
        <v>96</v>
      </c>
      <c r="C63" s="94" t="s">
        <v>22</v>
      </c>
      <c r="D63" s="88" t="s">
        <v>22</v>
      </c>
      <c r="E63" s="85" t="s">
        <v>115</v>
      </c>
      <c r="F63" s="85" t="s">
        <v>250</v>
      </c>
      <c r="G63" s="143" t="s">
        <v>20</v>
      </c>
      <c r="H63" s="144"/>
      <c r="I63" s="85" t="s">
        <v>116</v>
      </c>
      <c r="J63" s="85" t="s">
        <v>24</v>
      </c>
      <c r="K63" s="95">
        <v>843</v>
      </c>
      <c r="L63" s="94" t="s">
        <v>55</v>
      </c>
      <c r="M63" s="94" t="s">
        <v>28</v>
      </c>
      <c r="N63" s="88" t="s">
        <v>117</v>
      </c>
      <c r="O63" s="88" t="s">
        <v>35</v>
      </c>
      <c r="P63" s="101">
        <v>300</v>
      </c>
    </row>
    <row r="64" spans="1:16" ht="72" customHeight="1">
      <c r="A64" s="94" t="s">
        <v>17</v>
      </c>
      <c r="B64" s="94" t="s">
        <v>96</v>
      </c>
      <c r="C64" s="94" t="s">
        <v>28</v>
      </c>
      <c r="D64" s="88"/>
      <c r="E64" s="85" t="s">
        <v>118</v>
      </c>
      <c r="F64" s="85" t="s">
        <v>264</v>
      </c>
      <c r="G64" s="143" t="s">
        <v>20</v>
      </c>
      <c r="H64" s="144"/>
      <c r="I64" s="85"/>
      <c r="J64" s="85"/>
      <c r="K64" s="95">
        <v>843</v>
      </c>
      <c r="L64" s="94" t="s">
        <v>46</v>
      </c>
      <c r="M64" s="94" t="s">
        <v>46</v>
      </c>
      <c r="N64" s="88" t="s">
        <v>119</v>
      </c>
      <c r="O64" s="94"/>
      <c r="P64" s="8">
        <f>P65</f>
        <v>28410.2</v>
      </c>
    </row>
    <row r="65" spans="1:16" ht="72" customHeight="1">
      <c r="A65" s="94" t="s">
        <v>17</v>
      </c>
      <c r="B65" s="94" t="s">
        <v>96</v>
      </c>
      <c r="C65" s="94" t="s">
        <v>28</v>
      </c>
      <c r="D65" s="88" t="s">
        <v>25</v>
      </c>
      <c r="E65" s="85" t="s">
        <v>367</v>
      </c>
      <c r="F65" s="85" t="s">
        <v>264</v>
      </c>
      <c r="G65" s="143" t="s">
        <v>20</v>
      </c>
      <c r="H65" s="144"/>
      <c r="I65" s="85" t="s">
        <v>368</v>
      </c>
      <c r="J65" s="85" t="s">
        <v>24</v>
      </c>
      <c r="K65" s="95">
        <v>843</v>
      </c>
      <c r="L65" s="88" t="s">
        <v>46</v>
      </c>
      <c r="M65" s="94" t="s">
        <v>46</v>
      </c>
      <c r="N65" s="88" t="s">
        <v>120</v>
      </c>
      <c r="O65" s="84">
        <v>621</v>
      </c>
      <c r="P65" s="101">
        <v>28410.2</v>
      </c>
    </row>
    <row r="66" spans="1:16" ht="84" customHeight="1">
      <c r="A66" s="94" t="s">
        <v>17</v>
      </c>
      <c r="B66" s="94" t="s">
        <v>96</v>
      </c>
      <c r="C66" s="94" t="s">
        <v>36</v>
      </c>
      <c r="D66" s="95"/>
      <c r="E66" s="85" t="s">
        <v>121</v>
      </c>
      <c r="F66" s="85" t="s">
        <v>264</v>
      </c>
      <c r="G66" s="143" t="s">
        <v>20</v>
      </c>
      <c r="H66" s="144"/>
      <c r="I66" s="85" t="s">
        <v>275</v>
      </c>
      <c r="J66" s="85"/>
      <c r="K66" s="95">
        <v>843</v>
      </c>
      <c r="L66" s="95">
        <v>10</v>
      </c>
      <c r="M66" s="94" t="s">
        <v>36</v>
      </c>
      <c r="N66" s="94" t="s">
        <v>122</v>
      </c>
      <c r="O66" s="95"/>
      <c r="P66" s="8">
        <f>P67+P68</f>
        <v>0</v>
      </c>
    </row>
    <row r="67" spans="1:16" ht="204" customHeight="1">
      <c r="A67" s="94" t="s">
        <v>17</v>
      </c>
      <c r="B67" s="94" t="s">
        <v>96</v>
      </c>
      <c r="C67" s="94" t="s">
        <v>36</v>
      </c>
      <c r="D67" s="94" t="s">
        <v>25</v>
      </c>
      <c r="E67" s="85" t="s">
        <v>123</v>
      </c>
      <c r="F67" s="85" t="s">
        <v>264</v>
      </c>
      <c r="G67" s="143" t="s">
        <v>20</v>
      </c>
      <c r="H67" s="144"/>
      <c r="I67" s="85" t="s">
        <v>124</v>
      </c>
      <c r="J67" s="85" t="s">
        <v>16</v>
      </c>
      <c r="K67" s="95">
        <v>843</v>
      </c>
      <c r="L67" s="84">
        <v>10</v>
      </c>
      <c r="M67" s="94" t="s">
        <v>36</v>
      </c>
      <c r="N67" s="88" t="s">
        <v>125</v>
      </c>
      <c r="O67" s="84">
        <v>244</v>
      </c>
      <c r="P67" s="101">
        <v>0</v>
      </c>
    </row>
    <row r="68" spans="1:16" ht="96" customHeight="1">
      <c r="A68" s="94" t="s">
        <v>17</v>
      </c>
      <c r="B68" s="94" t="s">
        <v>96</v>
      </c>
      <c r="C68" s="94" t="s">
        <v>36</v>
      </c>
      <c r="D68" s="94" t="s">
        <v>22</v>
      </c>
      <c r="E68" s="85" t="s">
        <v>126</v>
      </c>
      <c r="F68" s="85" t="s">
        <v>264</v>
      </c>
      <c r="G68" s="143" t="s">
        <v>20</v>
      </c>
      <c r="H68" s="144"/>
      <c r="I68" s="85" t="s">
        <v>124</v>
      </c>
      <c r="J68" s="85" t="s">
        <v>24</v>
      </c>
      <c r="K68" s="95">
        <v>843</v>
      </c>
      <c r="L68" s="84">
        <v>10</v>
      </c>
      <c r="M68" s="94" t="s">
        <v>36</v>
      </c>
      <c r="N68" s="88" t="s">
        <v>127</v>
      </c>
      <c r="O68" s="84">
        <v>244</v>
      </c>
      <c r="P68" s="101">
        <v>0</v>
      </c>
    </row>
    <row r="69" spans="1:16" ht="16.5" customHeight="1">
      <c r="A69" s="71" t="s">
        <v>17</v>
      </c>
      <c r="B69" s="71" t="s">
        <v>96</v>
      </c>
      <c r="C69" s="71" t="s">
        <v>42</v>
      </c>
      <c r="D69" s="71"/>
      <c r="E69" s="70" t="s">
        <v>128</v>
      </c>
      <c r="F69" s="18"/>
      <c r="G69" s="141" t="s">
        <v>20</v>
      </c>
      <c r="H69" s="142"/>
      <c r="I69" s="152" t="s">
        <v>439</v>
      </c>
      <c r="J69" s="85" t="s">
        <v>21</v>
      </c>
      <c r="K69" s="15"/>
      <c r="L69" s="84"/>
      <c r="M69" s="88"/>
      <c r="N69" s="88"/>
      <c r="O69" s="84"/>
      <c r="P69" s="14">
        <f>P70+P71</f>
        <v>33113.9</v>
      </c>
    </row>
    <row r="70" spans="1:16" ht="84" customHeight="1">
      <c r="A70" s="26"/>
      <c r="B70" s="26"/>
      <c r="C70" s="26"/>
      <c r="D70" s="26"/>
      <c r="E70" s="30"/>
      <c r="F70" s="18" t="s">
        <v>426</v>
      </c>
      <c r="G70" s="148"/>
      <c r="H70" s="149"/>
      <c r="I70" s="158"/>
      <c r="J70" s="85"/>
      <c r="K70" s="95">
        <v>843</v>
      </c>
      <c r="L70" s="88" t="s">
        <v>55</v>
      </c>
      <c r="M70" s="94" t="s">
        <v>28</v>
      </c>
      <c r="N70" s="88" t="s">
        <v>129</v>
      </c>
      <c r="O70" s="84"/>
      <c r="P70" s="8">
        <f>P72</f>
        <v>2817.9</v>
      </c>
    </row>
    <row r="71" spans="1:16" ht="36" customHeight="1">
      <c r="A71" s="26"/>
      <c r="B71" s="26"/>
      <c r="C71" s="26"/>
      <c r="D71" s="26"/>
      <c r="E71" s="30"/>
      <c r="F71" s="106" t="s">
        <v>448</v>
      </c>
      <c r="G71" s="150"/>
      <c r="H71" s="151"/>
      <c r="I71" s="158"/>
      <c r="J71" s="87"/>
      <c r="K71" s="95">
        <v>855</v>
      </c>
      <c r="L71" s="88" t="s">
        <v>52</v>
      </c>
      <c r="M71" s="94" t="s">
        <v>52</v>
      </c>
      <c r="N71" s="88" t="s">
        <v>129</v>
      </c>
      <c r="O71" s="84"/>
      <c r="P71" s="8">
        <v>30296</v>
      </c>
    </row>
    <row r="72" spans="1:16" ht="48" customHeight="1">
      <c r="A72" s="145" t="s">
        <v>17</v>
      </c>
      <c r="B72" s="145" t="s">
        <v>96</v>
      </c>
      <c r="C72" s="145" t="s">
        <v>42</v>
      </c>
      <c r="D72" s="145" t="s">
        <v>25</v>
      </c>
      <c r="E72" s="85" t="s">
        <v>131</v>
      </c>
      <c r="F72" s="137" t="s">
        <v>427</v>
      </c>
      <c r="G72" s="156" t="s">
        <v>20</v>
      </c>
      <c r="H72" s="156"/>
      <c r="I72" s="85" t="s">
        <v>342</v>
      </c>
      <c r="J72" s="70" t="s">
        <v>24</v>
      </c>
      <c r="K72" s="182">
        <v>843</v>
      </c>
      <c r="L72" s="157" t="s">
        <v>55</v>
      </c>
      <c r="M72" s="181" t="s">
        <v>28</v>
      </c>
      <c r="N72" s="157" t="s">
        <v>130</v>
      </c>
      <c r="O72" s="156">
        <v>323</v>
      </c>
      <c r="P72" s="101">
        <f>P73+P74+P75+P76+P77</f>
        <v>2817.9</v>
      </c>
    </row>
    <row r="73" spans="1:20" ht="48" customHeight="1">
      <c r="A73" s="146"/>
      <c r="B73" s="146"/>
      <c r="C73" s="146"/>
      <c r="D73" s="146"/>
      <c r="E73" s="86" t="s">
        <v>132</v>
      </c>
      <c r="F73" s="137"/>
      <c r="G73" s="156"/>
      <c r="H73" s="156"/>
      <c r="I73" s="86" t="s">
        <v>223</v>
      </c>
      <c r="J73" s="30"/>
      <c r="K73" s="182"/>
      <c r="L73" s="157"/>
      <c r="M73" s="181"/>
      <c r="N73" s="157"/>
      <c r="O73" s="156"/>
      <c r="P73" s="74">
        <v>2182.8</v>
      </c>
      <c r="T73" s="109" t="s">
        <v>442</v>
      </c>
    </row>
    <row r="74" spans="1:20" s="3" customFormat="1" ht="48" customHeight="1">
      <c r="A74" s="146"/>
      <c r="B74" s="146"/>
      <c r="C74" s="146"/>
      <c r="D74" s="146"/>
      <c r="E74" s="86" t="s">
        <v>239</v>
      </c>
      <c r="F74" s="137"/>
      <c r="G74" s="156"/>
      <c r="H74" s="156"/>
      <c r="I74" s="86" t="s">
        <v>224</v>
      </c>
      <c r="J74" s="30"/>
      <c r="K74" s="182"/>
      <c r="L74" s="157"/>
      <c r="M74" s="181"/>
      <c r="N74" s="157"/>
      <c r="O74" s="156"/>
      <c r="P74" s="110">
        <v>200</v>
      </c>
      <c r="Q74" s="2"/>
      <c r="R74" s="2"/>
      <c r="S74" s="2"/>
      <c r="T74" s="109" t="s">
        <v>442</v>
      </c>
    </row>
    <row r="75" spans="1:20" s="3" customFormat="1" ht="36" customHeight="1">
      <c r="A75" s="147"/>
      <c r="B75" s="147"/>
      <c r="C75" s="147"/>
      <c r="D75" s="147"/>
      <c r="E75" s="86" t="s">
        <v>133</v>
      </c>
      <c r="F75" s="137"/>
      <c r="G75" s="156"/>
      <c r="H75" s="156"/>
      <c r="I75" s="86" t="s">
        <v>134</v>
      </c>
      <c r="J75" s="35"/>
      <c r="K75" s="182"/>
      <c r="L75" s="157"/>
      <c r="M75" s="181"/>
      <c r="N75" s="157"/>
      <c r="O75" s="156"/>
      <c r="P75" s="110">
        <v>149</v>
      </c>
      <c r="Q75" s="2"/>
      <c r="R75" s="2"/>
      <c r="S75" s="2"/>
      <c r="T75" s="109" t="s">
        <v>442</v>
      </c>
    </row>
    <row r="76" spans="1:20" s="3" customFormat="1" ht="36" customHeight="1">
      <c r="A76" s="21"/>
      <c r="B76" s="21"/>
      <c r="C76" s="21"/>
      <c r="D76" s="22"/>
      <c r="E76" s="53" t="s">
        <v>240</v>
      </c>
      <c r="F76" s="30"/>
      <c r="G76" s="9"/>
      <c r="H76" s="10"/>
      <c r="I76" s="27" t="s">
        <v>135</v>
      </c>
      <c r="J76" s="23"/>
      <c r="K76" s="49"/>
      <c r="L76" s="50"/>
      <c r="M76" s="26"/>
      <c r="N76" s="50"/>
      <c r="O76" s="30"/>
      <c r="P76" s="111">
        <v>200</v>
      </c>
      <c r="Q76" s="2"/>
      <c r="R76" s="2"/>
      <c r="S76" s="2"/>
      <c r="T76" s="109" t="s">
        <v>442</v>
      </c>
    </row>
    <row r="77" spans="1:20" s="3" customFormat="1" ht="73.5" customHeight="1">
      <c r="A77" s="21"/>
      <c r="B77" s="21"/>
      <c r="C77" s="21"/>
      <c r="D77" s="22"/>
      <c r="E77" s="19" t="s">
        <v>136</v>
      </c>
      <c r="F77" s="30"/>
      <c r="G77" s="11"/>
      <c r="H77" s="12"/>
      <c r="I77" s="20" t="s">
        <v>390</v>
      </c>
      <c r="J77" s="23"/>
      <c r="K77" s="49"/>
      <c r="L77" s="50"/>
      <c r="M77" s="26"/>
      <c r="N77" s="50"/>
      <c r="O77" s="30"/>
      <c r="P77" s="110">
        <v>86.1</v>
      </c>
      <c r="Q77" s="2"/>
      <c r="R77" s="2"/>
      <c r="S77" s="2"/>
      <c r="T77" s="109" t="s">
        <v>442</v>
      </c>
    </row>
    <row r="78" spans="1:16" ht="75" customHeight="1">
      <c r="A78" s="94" t="s">
        <v>17</v>
      </c>
      <c r="B78" s="94" t="s">
        <v>96</v>
      </c>
      <c r="C78" s="94" t="s">
        <v>46</v>
      </c>
      <c r="D78" s="94"/>
      <c r="E78" s="85" t="s">
        <v>137</v>
      </c>
      <c r="F78" s="85" t="s">
        <v>265</v>
      </c>
      <c r="G78" s="143" t="s">
        <v>20</v>
      </c>
      <c r="H78" s="144"/>
      <c r="I78" s="84"/>
      <c r="J78" s="85"/>
      <c r="K78" s="95">
        <v>843</v>
      </c>
      <c r="L78" s="88" t="s">
        <v>55</v>
      </c>
      <c r="M78" s="94" t="s">
        <v>22</v>
      </c>
      <c r="N78" s="88" t="s">
        <v>138</v>
      </c>
      <c r="O78" s="84"/>
      <c r="P78" s="8">
        <f>P79+P80+P81+P82+P83</f>
        <v>684.2</v>
      </c>
    </row>
    <row r="79" spans="1:16" ht="75" customHeight="1">
      <c r="A79" s="94" t="s">
        <v>17</v>
      </c>
      <c r="B79" s="94" t="s">
        <v>96</v>
      </c>
      <c r="C79" s="94" t="s">
        <v>46</v>
      </c>
      <c r="D79" s="94" t="s">
        <v>25</v>
      </c>
      <c r="E79" s="85" t="s">
        <v>139</v>
      </c>
      <c r="F79" s="85" t="s">
        <v>265</v>
      </c>
      <c r="G79" s="143" t="s">
        <v>20</v>
      </c>
      <c r="H79" s="144"/>
      <c r="I79" s="85" t="s">
        <v>140</v>
      </c>
      <c r="J79" s="85" t="s">
        <v>24</v>
      </c>
      <c r="K79" s="95">
        <v>843</v>
      </c>
      <c r="L79" s="88" t="s">
        <v>55</v>
      </c>
      <c r="M79" s="94" t="s">
        <v>22</v>
      </c>
      <c r="N79" s="88" t="s">
        <v>141</v>
      </c>
      <c r="O79" s="84">
        <v>321</v>
      </c>
      <c r="P79" s="101">
        <v>144.9</v>
      </c>
    </row>
    <row r="80" spans="1:16" ht="72.75" customHeight="1">
      <c r="A80" s="94" t="s">
        <v>17</v>
      </c>
      <c r="B80" s="94" t="s">
        <v>96</v>
      </c>
      <c r="C80" s="94" t="s">
        <v>46</v>
      </c>
      <c r="D80" s="94" t="s">
        <v>22</v>
      </c>
      <c r="E80" s="85" t="s">
        <v>142</v>
      </c>
      <c r="F80" s="85" t="s">
        <v>265</v>
      </c>
      <c r="G80" s="143" t="s">
        <v>20</v>
      </c>
      <c r="H80" s="144"/>
      <c r="I80" s="85" t="s">
        <v>143</v>
      </c>
      <c r="J80" s="85" t="s">
        <v>24</v>
      </c>
      <c r="K80" s="95">
        <v>843</v>
      </c>
      <c r="L80" s="88" t="s">
        <v>55</v>
      </c>
      <c r="M80" s="94" t="s">
        <v>22</v>
      </c>
      <c r="N80" s="88" t="s">
        <v>144</v>
      </c>
      <c r="O80" s="84">
        <v>321</v>
      </c>
      <c r="P80" s="101">
        <v>393.6</v>
      </c>
    </row>
    <row r="81" spans="1:16" ht="72" customHeight="1">
      <c r="A81" s="94" t="s">
        <v>17</v>
      </c>
      <c r="B81" s="94" t="s">
        <v>96</v>
      </c>
      <c r="C81" s="94" t="s">
        <v>46</v>
      </c>
      <c r="D81" s="94" t="s">
        <v>28</v>
      </c>
      <c r="E81" s="85" t="s">
        <v>145</v>
      </c>
      <c r="F81" s="85" t="s">
        <v>265</v>
      </c>
      <c r="G81" s="143" t="s">
        <v>20</v>
      </c>
      <c r="H81" s="144"/>
      <c r="I81" s="85" t="s">
        <v>143</v>
      </c>
      <c r="J81" s="85" t="s">
        <v>24</v>
      </c>
      <c r="K81" s="95">
        <v>843</v>
      </c>
      <c r="L81" s="88" t="s">
        <v>55</v>
      </c>
      <c r="M81" s="94" t="s">
        <v>22</v>
      </c>
      <c r="N81" s="88" t="s">
        <v>146</v>
      </c>
      <c r="O81" s="84">
        <v>320</v>
      </c>
      <c r="P81" s="101">
        <v>1</v>
      </c>
    </row>
    <row r="82" spans="1:16" ht="76.5" customHeight="1">
      <c r="A82" s="94" t="s">
        <v>17</v>
      </c>
      <c r="B82" s="94" t="s">
        <v>96</v>
      </c>
      <c r="C82" s="94" t="s">
        <v>46</v>
      </c>
      <c r="D82" s="94" t="s">
        <v>36</v>
      </c>
      <c r="E82" s="85" t="s">
        <v>147</v>
      </c>
      <c r="F82" s="85" t="s">
        <v>265</v>
      </c>
      <c r="G82" s="143" t="s">
        <v>20</v>
      </c>
      <c r="H82" s="144"/>
      <c r="I82" s="85" t="s">
        <v>148</v>
      </c>
      <c r="J82" s="85" t="s">
        <v>24</v>
      </c>
      <c r="K82" s="95">
        <v>843</v>
      </c>
      <c r="L82" s="88" t="s">
        <v>55</v>
      </c>
      <c r="M82" s="94" t="s">
        <v>22</v>
      </c>
      <c r="N82" s="88" t="s">
        <v>149</v>
      </c>
      <c r="O82" s="84">
        <v>321</v>
      </c>
      <c r="P82" s="101">
        <v>0</v>
      </c>
    </row>
    <row r="83" spans="1:16" ht="36" customHeight="1">
      <c r="A83" s="79" t="s">
        <v>17</v>
      </c>
      <c r="B83" s="79" t="s">
        <v>96</v>
      </c>
      <c r="C83" s="79" t="s">
        <v>46</v>
      </c>
      <c r="D83" s="79" t="s">
        <v>39</v>
      </c>
      <c r="E83" s="87" t="s">
        <v>310</v>
      </c>
      <c r="F83" s="87" t="s">
        <v>334</v>
      </c>
      <c r="G83" s="141" t="s">
        <v>20</v>
      </c>
      <c r="H83" s="142"/>
      <c r="I83" s="87" t="s">
        <v>335</v>
      </c>
      <c r="J83" s="87" t="s">
        <v>24</v>
      </c>
      <c r="K83" s="54" t="s">
        <v>89</v>
      </c>
      <c r="L83" s="54">
        <v>10</v>
      </c>
      <c r="M83" s="79" t="s">
        <v>22</v>
      </c>
      <c r="N83" s="54">
        <v>3020708550</v>
      </c>
      <c r="O83" s="54" t="s">
        <v>110</v>
      </c>
      <c r="P83" s="102">
        <v>144.7</v>
      </c>
    </row>
    <row r="84" spans="1:16" ht="36">
      <c r="A84" s="89">
        <v>30</v>
      </c>
      <c r="B84" s="89">
        <v>2</v>
      </c>
      <c r="C84" s="89" t="s">
        <v>289</v>
      </c>
      <c r="D84" s="70"/>
      <c r="E84" s="138" t="s">
        <v>325</v>
      </c>
      <c r="F84" s="137" t="s">
        <v>330</v>
      </c>
      <c r="G84" s="141" t="s">
        <v>20</v>
      </c>
      <c r="H84" s="142"/>
      <c r="I84" s="152" t="s">
        <v>391</v>
      </c>
      <c r="J84" s="24" t="s">
        <v>21</v>
      </c>
      <c r="K84" s="85"/>
      <c r="L84" s="55">
        <v>10</v>
      </c>
      <c r="M84" s="56" t="s">
        <v>320</v>
      </c>
      <c r="N84" s="55" t="s">
        <v>296</v>
      </c>
      <c r="O84" s="85"/>
      <c r="P84" s="8">
        <f>P85+P86+P87</f>
        <v>1770045</v>
      </c>
    </row>
    <row r="85" spans="1:16" ht="36">
      <c r="A85" s="30"/>
      <c r="B85" s="30"/>
      <c r="C85" s="30"/>
      <c r="D85" s="30"/>
      <c r="E85" s="139"/>
      <c r="F85" s="137"/>
      <c r="G85" s="81"/>
      <c r="H85" s="82"/>
      <c r="I85" s="158"/>
      <c r="J85" s="30"/>
      <c r="K85" s="55">
        <v>843</v>
      </c>
      <c r="L85" s="55">
        <v>10</v>
      </c>
      <c r="M85" s="56" t="s">
        <v>320</v>
      </c>
      <c r="N85" s="55" t="s">
        <v>296</v>
      </c>
      <c r="O85" s="55"/>
      <c r="P85" s="14">
        <f>P88</f>
        <v>1670704.8</v>
      </c>
    </row>
    <row r="86" spans="1:19" s="113" customFormat="1" ht="72">
      <c r="A86" s="26"/>
      <c r="B86" s="26"/>
      <c r="C86" s="26"/>
      <c r="D86" s="26"/>
      <c r="E86" s="139"/>
      <c r="F86" s="116" t="s">
        <v>434</v>
      </c>
      <c r="G86" s="9"/>
      <c r="H86" s="10"/>
      <c r="I86" s="158"/>
      <c r="J86" s="30"/>
      <c r="K86" s="45">
        <v>833</v>
      </c>
      <c r="L86" s="46" t="s">
        <v>55</v>
      </c>
      <c r="M86" s="119" t="s">
        <v>36</v>
      </c>
      <c r="N86" s="55" t="s">
        <v>296</v>
      </c>
      <c r="O86" s="114"/>
      <c r="P86" s="8">
        <v>92843.2</v>
      </c>
      <c r="Q86" s="1"/>
      <c r="R86" s="1"/>
      <c r="S86" s="1"/>
    </row>
    <row r="87" spans="1:19" s="113" customFormat="1" ht="48">
      <c r="A87" s="35"/>
      <c r="B87" s="35"/>
      <c r="C87" s="35"/>
      <c r="D87" s="35"/>
      <c r="E87" s="140"/>
      <c r="F87" s="118" t="s">
        <v>451</v>
      </c>
      <c r="G87" s="72"/>
      <c r="H87" s="72"/>
      <c r="I87" s="153"/>
      <c r="J87" s="35"/>
      <c r="K87" s="55">
        <v>835</v>
      </c>
      <c r="L87" s="55">
        <v>10</v>
      </c>
      <c r="M87" s="56" t="s">
        <v>28</v>
      </c>
      <c r="N87" s="55" t="s">
        <v>435</v>
      </c>
      <c r="O87" s="55"/>
      <c r="P87" s="14">
        <v>6497</v>
      </c>
      <c r="Q87" s="1"/>
      <c r="R87" s="1"/>
      <c r="S87" s="1"/>
    </row>
    <row r="88" spans="1:16" ht="72">
      <c r="A88" s="160">
        <v>30</v>
      </c>
      <c r="B88" s="160">
        <v>2</v>
      </c>
      <c r="C88" s="160" t="s">
        <v>289</v>
      </c>
      <c r="D88" s="160">
        <v>1</v>
      </c>
      <c r="E88" s="24" t="s">
        <v>364</v>
      </c>
      <c r="F88" s="85" t="s">
        <v>330</v>
      </c>
      <c r="G88" s="141" t="s">
        <v>20</v>
      </c>
      <c r="H88" s="142"/>
      <c r="I88" s="85" t="s">
        <v>387</v>
      </c>
      <c r="J88" s="85"/>
      <c r="K88" s="55">
        <v>843</v>
      </c>
      <c r="L88" s="55">
        <v>10</v>
      </c>
      <c r="M88" s="56" t="s">
        <v>320</v>
      </c>
      <c r="N88" s="55" t="s">
        <v>296</v>
      </c>
      <c r="O88" s="55"/>
      <c r="P88" s="14">
        <f>P94+P89+P90+P91+P92+P93</f>
        <v>1670704.8</v>
      </c>
    </row>
    <row r="89" spans="1:19" s="3" customFormat="1" ht="36.75" customHeight="1">
      <c r="A89" s="160"/>
      <c r="B89" s="160"/>
      <c r="C89" s="160"/>
      <c r="D89" s="160"/>
      <c r="E89" s="169" t="s">
        <v>323</v>
      </c>
      <c r="F89" s="169" t="s">
        <v>331</v>
      </c>
      <c r="G89" s="148"/>
      <c r="H89" s="149"/>
      <c r="I89" s="169" t="s">
        <v>369</v>
      </c>
      <c r="J89" s="86" t="s">
        <v>24</v>
      </c>
      <c r="K89" s="57">
        <v>843</v>
      </c>
      <c r="L89" s="57">
        <v>10</v>
      </c>
      <c r="M89" s="58" t="s">
        <v>28</v>
      </c>
      <c r="N89" s="57" t="s">
        <v>291</v>
      </c>
      <c r="O89" s="59" t="s">
        <v>292</v>
      </c>
      <c r="P89" s="101">
        <v>255734.4</v>
      </c>
      <c r="Q89" s="2"/>
      <c r="R89" s="2"/>
      <c r="S89" s="2"/>
    </row>
    <row r="90" spans="1:20" s="3" customFormat="1" ht="64.5" customHeight="1">
      <c r="A90" s="160"/>
      <c r="B90" s="160"/>
      <c r="C90" s="160"/>
      <c r="D90" s="160"/>
      <c r="E90" s="169"/>
      <c r="F90" s="169"/>
      <c r="G90" s="148"/>
      <c r="H90" s="149"/>
      <c r="I90" s="169"/>
      <c r="J90" s="37" t="s">
        <v>327</v>
      </c>
      <c r="K90" s="57">
        <v>843</v>
      </c>
      <c r="L90" s="57">
        <v>10</v>
      </c>
      <c r="M90" s="58" t="s">
        <v>28</v>
      </c>
      <c r="N90" s="57" t="s">
        <v>293</v>
      </c>
      <c r="O90" s="59" t="s">
        <v>292</v>
      </c>
      <c r="P90" s="101">
        <v>554079.7</v>
      </c>
      <c r="Q90" s="2"/>
      <c r="R90" s="2"/>
      <c r="S90" s="2"/>
      <c r="T90" s="3" t="s">
        <v>437</v>
      </c>
    </row>
    <row r="91" spans="1:19" s="3" customFormat="1" ht="36">
      <c r="A91" s="160"/>
      <c r="B91" s="160"/>
      <c r="C91" s="160"/>
      <c r="D91" s="160"/>
      <c r="E91" s="37" t="s">
        <v>222</v>
      </c>
      <c r="F91" s="86" t="s">
        <v>331</v>
      </c>
      <c r="G91" s="148"/>
      <c r="H91" s="149"/>
      <c r="I91" s="86" t="s">
        <v>370</v>
      </c>
      <c r="J91" s="86" t="s">
        <v>16</v>
      </c>
      <c r="K91" s="57">
        <v>843</v>
      </c>
      <c r="L91" s="57">
        <v>10</v>
      </c>
      <c r="M91" s="58" t="s">
        <v>28</v>
      </c>
      <c r="N91" s="57" t="s">
        <v>304</v>
      </c>
      <c r="O91" s="57" t="s">
        <v>35</v>
      </c>
      <c r="P91" s="101">
        <v>478696.2</v>
      </c>
      <c r="Q91" s="2"/>
      <c r="R91" s="2"/>
      <c r="S91" s="2"/>
    </row>
    <row r="92" spans="1:19" s="3" customFormat="1" ht="49.5" customHeight="1">
      <c r="A92" s="160"/>
      <c r="B92" s="160"/>
      <c r="C92" s="160"/>
      <c r="D92" s="160"/>
      <c r="E92" s="169" t="s">
        <v>326</v>
      </c>
      <c r="F92" s="169" t="s">
        <v>332</v>
      </c>
      <c r="G92" s="148"/>
      <c r="H92" s="149"/>
      <c r="I92" s="169" t="s">
        <v>371</v>
      </c>
      <c r="J92" s="86" t="s">
        <v>24</v>
      </c>
      <c r="K92" s="57">
        <v>843</v>
      </c>
      <c r="L92" s="57">
        <v>10</v>
      </c>
      <c r="M92" s="58" t="s">
        <v>36</v>
      </c>
      <c r="N92" s="57" t="s">
        <v>297</v>
      </c>
      <c r="O92" s="57" t="s">
        <v>298</v>
      </c>
      <c r="P92" s="101">
        <v>346506.4</v>
      </c>
      <c r="Q92" s="2"/>
      <c r="R92" s="2"/>
      <c r="S92" s="2"/>
    </row>
    <row r="93" spans="1:19" s="3" customFormat="1" ht="49.5" customHeight="1">
      <c r="A93" s="160"/>
      <c r="B93" s="160"/>
      <c r="C93" s="160"/>
      <c r="D93" s="160"/>
      <c r="E93" s="169"/>
      <c r="F93" s="169"/>
      <c r="G93" s="148"/>
      <c r="H93" s="149"/>
      <c r="I93" s="169"/>
      <c r="J93" s="86" t="s">
        <v>24</v>
      </c>
      <c r="K93" s="57">
        <v>843</v>
      </c>
      <c r="L93" s="57">
        <v>10</v>
      </c>
      <c r="M93" s="58" t="s">
        <v>36</v>
      </c>
      <c r="N93" s="57" t="s">
        <v>299</v>
      </c>
      <c r="O93" s="57" t="s">
        <v>298</v>
      </c>
      <c r="P93" s="101">
        <v>19967</v>
      </c>
      <c r="Q93" s="2"/>
      <c r="R93" s="2"/>
      <c r="S93" s="2"/>
    </row>
    <row r="94" spans="1:19" s="3" customFormat="1" ht="87.75" customHeight="1">
      <c r="A94" s="161"/>
      <c r="B94" s="161"/>
      <c r="C94" s="161"/>
      <c r="D94" s="161"/>
      <c r="E94" s="24" t="s">
        <v>131</v>
      </c>
      <c r="F94" s="86" t="s">
        <v>415</v>
      </c>
      <c r="G94" s="150"/>
      <c r="H94" s="151"/>
      <c r="I94" s="86" t="s">
        <v>416</v>
      </c>
      <c r="J94" s="86" t="s">
        <v>24</v>
      </c>
      <c r="K94" s="57">
        <v>843</v>
      </c>
      <c r="L94" s="57">
        <v>10</v>
      </c>
      <c r="M94" s="58" t="s">
        <v>28</v>
      </c>
      <c r="N94" s="75" t="s">
        <v>409</v>
      </c>
      <c r="O94" s="59" t="s">
        <v>417</v>
      </c>
      <c r="P94" s="101">
        <v>15721.1</v>
      </c>
      <c r="Q94" s="2"/>
      <c r="R94" s="2"/>
      <c r="S94" s="2"/>
    </row>
    <row r="95" spans="1:16" ht="228.75" customHeight="1">
      <c r="A95" s="84">
        <v>30</v>
      </c>
      <c r="B95" s="84">
        <v>2</v>
      </c>
      <c r="C95" s="84" t="s">
        <v>290</v>
      </c>
      <c r="D95" s="84"/>
      <c r="E95" s="24" t="s">
        <v>324</v>
      </c>
      <c r="F95" s="24" t="s">
        <v>448</v>
      </c>
      <c r="G95" s="156" t="s">
        <v>20</v>
      </c>
      <c r="H95" s="156"/>
      <c r="I95" s="85" t="s">
        <v>392</v>
      </c>
      <c r="J95" s="85"/>
      <c r="K95" s="84">
        <v>855</v>
      </c>
      <c r="L95" s="88" t="s">
        <v>52</v>
      </c>
      <c r="M95" s="88" t="s">
        <v>52</v>
      </c>
      <c r="N95" s="84" t="s">
        <v>306</v>
      </c>
      <c r="O95" s="85"/>
      <c r="P95" s="8">
        <f>P97</f>
        <v>1872.1</v>
      </c>
    </row>
    <row r="96" spans="1:20" ht="89.25" customHeight="1">
      <c r="A96" s="156">
        <v>30</v>
      </c>
      <c r="B96" s="156">
        <v>2</v>
      </c>
      <c r="C96" s="156" t="s">
        <v>290</v>
      </c>
      <c r="D96" s="156">
        <v>1</v>
      </c>
      <c r="E96" s="24" t="s">
        <v>394</v>
      </c>
      <c r="F96" s="137" t="s">
        <v>448</v>
      </c>
      <c r="G96" s="156" t="s">
        <v>20</v>
      </c>
      <c r="H96" s="156"/>
      <c r="I96" s="85" t="s">
        <v>393</v>
      </c>
      <c r="J96" s="85"/>
      <c r="K96" s="84">
        <v>855</v>
      </c>
      <c r="L96" s="88" t="s">
        <v>52</v>
      </c>
      <c r="M96" s="88" t="s">
        <v>52</v>
      </c>
      <c r="N96" s="84" t="s">
        <v>306</v>
      </c>
      <c r="O96" s="85">
        <v>240</v>
      </c>
      <c r="P96" s="8">
        <f>P97</f>
        <v>1872.1</v>
      </c>
      <c r="T96" s="92" t="s">
        <v>412</v>
      </c>
    </row>
    <row r="97" spans="1:20" s="3" customFormat="1" ht="48">
      <c r="A97" s="156"/>
      <c r="B97" s="156"/>
      <c r="C97" s="156"/>
      <c r="D97" s="156"/>
      <c r="E97" s="37" t="s">
        <v>305</v>
      </c>
      <c r="F97" s="137"/>
      <c r="G97" s="156"/>
      <c r="H97" s="156"/>
      <c r="I97" s="86" t="s">
        <v>372</v>
      </c>
      <c r="J97" s="86" t="s">
        <v>16</v>
      </c>
      <c r="K97" s="38">
        <v>855</v>
      </c>
      <c r="L97" s="39" t="s">
        <v>52</v>
      </c>
      <c r="M97" s="39" t="s">
        <v>52</v>
      </c>
      <c r="N97" s="38" t="s">
        <v>306</v>
      </c>
      <c r="O97" s="86">
        <v>240</v>
      </c>
      <c r="P97" s="74">
        <v>1872.1</v>
      </c>
      <c r="Q97" s="2"/>
      <c r="R97" s="2"/>
      <c r="S97" s="2"/>
      <c r="T97" s="92" t="s">
        <v>412</v>
      </c>
    </row>
    <row r="98" spans="1:16" ht="12" customHeight="1">
      <c r="A98" s="156">
        <v>30</v>
      </c>
      <c r="B98" s="156">
        <v>3</v>
      </c>
      <c r="C98" s="156"/>
      <c r="D98" s="156"/>
      <c r="E98" s="137" t="s">
        <v>373</v>
      </c>
      <c r="F98" s="137" t="s">
        <v>401</v>
      </c>
      <c r="G98" s="156" t="s">
        <v>20</v>
      </c>
      <c r="H98" s="156"/>
      <c r="I98" s="156"/>
      <c r="J98" s="85" t="s">
        <v>21</v>
      </c>
      <c r="K98" s="85">
        <v>843</v>
      </c>
      <c r="L98" s="85">
        <v>10</v>
      </c>
      <c r="M98" s="25" t="s">
        <v>312</v>
      </c>
      <c r="N98" s="88" t="s">
        <v>321</v>
      </c>
      <c r="O98" s="85"/>
      <c r="P98" s="8">
        <f>P99+P100</f>
        <v>2527222.7</v>
      </c>
    </row>
    <row r="99" spans="1:16" ht="51.75" customHeight="1">
      <c r="A99" s="156"/>
      <c r="B99" s="156"/>
      <c r="C99" s="156"/>
      <c r="D99" s="156"/>
      <c r="E99" s="137"/>
      <c r="F99" s="137"/>
      <c r="G99" s="156"/>
      <c r="H99" s="156"/>
      <c r="I99" s="156"/>
      <c r="J99" s="85" t="s">
        <v>24</v>
      </c>
      <c r="K99" s="85"/>
      <c r="L99" s="85"/>
      <c r="M99" s="85"/>
      <c r="N99" s="85"/>
      <c r="O99" s="85"/>
      <c r="P99" s="8">
        <f>P102+P104+P106+P108+P110+P111+P112+P114+P124+P126</f>
        <v>2487405.2</v>
      </c>
    </row>
    <row r="100" spans="1:16" ht="159" customHeight="1">
      <c r="A100" s="35"/>
      <c r="B100" s="35"/>
      <c r="C100" s="35"/>
      <c r="D100" s="35"/>
      <c r="E100" s="35"/>
      <c r="F100" s="76" t="s">
        <v>430</v>
      </c>
      <c r="G100" s="11"/>
      <c r="H100" s="12"/>
      <c r="I100" s="35"/>
      <c r="J100" s="83" t="s">
        <v>16</v>
      </c>
      <c r="K100" s="83"/>
      <c r="L100" s="83"/>
      <c r="M100" s="83"/>
      <c r="N100" s="83"/>
      <c r="O100" s="83"/>
      <c r="P100" s="96">
        <f>P129</f>
        <v>39817.5</v>
      </c>
    </row>
    <row r="101" spans="1:16" ht="209.25" customHeight="1">
      <c r="A101" s="94" t="s">
        <v>17</v>
      </c>
      <c r="B101" s="94" t="s">
        <v>150</v>
      </c>
      <c r="C101" s="94" t="s">
        <v>25</v>
      </c>
      <c r="D101" s="84"/>
      <c r="E101" s="85" t="s">
        <v>241</v>
      </c>
      <c r="F101" s="85" t="s">
        <v>431</v>
      </c>
      <c r="G101" s="156" t="s">
        <v>20</v>
      </c>
      <c r="H101" s="156"/>
      <c r="I101" s="85" t="s">
        <v>395</v>
      </c>
      <c r="J101" s="85"/>
      <c r="K101" s="95">
        <v>843</v>
      </c>
      <c r="L101" s="88" t="s">
        <v>55</v>
      </c>
      <c r="M101" s="94" t="s">
        <v>22</v>
      </c>
      <c r="N101" s="88" t="s">
        <v>151</v>
      </c>
      <c r="O101" s="84"/>
      <c r="P101" s="8">
        <f>P102</f>
        <v>858235</v>
      </c>
    </row>
    <row r="102" spans="1:16" ht="72">
      <c r="A102" s="94" t="s">
        <v>17</v>
      </c>
      <c r="B102" s="94" t="s">
        <v>150</v>
      </c>
      <c r="C102" s="94" t="s">
        <v>25</v>
      </c>
      <c r="D102" s="94" t="s">
        <v>25</v>
      </c>
      <c r="E102" s="85" t="s">
        <v>152</v>
      </c>
      <c r="F102" s="85" t="s">
        <v>432</v>
      </c>
      <c r="G102" s="156" t="s">
        <v>20</v>
      </c>
      <c r="H102" s="156"/>
      <c r="I102" s="85" t="s">
        <v>242</v>
      </c>
      <c r="J102" s="85" t="s">
        <v>24</v>
      </c>
      <c r="K102" s="95">
        <v>843</v>
      </c>
      <c r="L102" s="88" t="s">
        <v>55</v>
      </c>
      <c r="M102" s="94" t="s">
        <v>22</v>
      </c>
      <c r="N102" s="88" t="s">
        <v>153</v>
      </c>
      <c r="O102" s="84">
        <v>621</v>
      </c>
      <c r="P102" s="101">
        <v>858235</v>
      </c>
    </row>
    <row r="103" spans="1:16" ht="72">
      <c r="A103" s="94" t="s">
        <v>17</v>
      </c>
      <c r="B103" s="94" t="s">
        <v>150</v>
      </c>
      <c r="C103" s="94" t="s">
        <v>22</v>
      </c>
      <c r="D103" s="94"/>
      <c r="E103" s="85" t="s">
        <v>243</v>
      </c>
      <c r="F103" s="85" t="s">
        <v>432</v>
      </c>
      <c r="G103" s="156" t="s">
        <v>20</v>
      </c>
      <c r="H103" s="156"/>
      <c r="I103" s="85" t="s">
        <v>375</v>
      </c>
      <c r="J103" s="85"/>
      <c r="K103" s="95">
        <v>843</v>
      </c>
      <c r="L103" s="88" t="s">
        <v>55</v>
      </c>
      <c r="M103" s="94" t="s">
        <v>22</v>
      </c>
      <c r="N103" s="88" t="s">
        <v>154</v>
      </c>
      <c r="O103" s="84"/>
      <c r="P103" s="8">
        <f>P104</f>
        <v>32794.7</v>
      </c>
    </row>
    <row r="104" spans="1:16" ht="84">
      <c r="A104" s="94" t="s">
        <v>17</v>
      </c>
      <c r="B104" s="94" t="s">
        <v>150</v>
      </c>
      <c r="C104" s="94" t="s">
        <v>22</v>
      </c>
      <c r="D104" s="94" t="s">
        <v>25</v>
      </c>
      <c r="E104" s="85" t="s">
        <v>152</v>
      </c>
      <c r="F104" s="85" t="s">
        <v>428</v>
      </c>
      <c r="G104" s="156" t="s">
        <v>20</v>
      </c>
      <c r="H104" s="156"/>
      <c r="I104" s="85" t="s">
        <v>155</v>
      </c>
      <c r="J104" s="85" t="s">
        <v>24</v>
      </c>
      <c r="K104" s="95">
        <v>843</v>
      </c>
      <c r="L104" s="88" t="s">
        <v>55</v>
      </c>
      <c r="M104" s="94" t="s">
        <v>22</v>
      </c>
      <c r="N104" s="88" t="s">
        <v>156</v>
      </c>
      <c r="O104" s="84">
        <v>611</v>
      </c>
      <c r="P104" s="101">
        <v>32794.7</v>
      </c>
    </row>
    <row r="105" spans="1:16" ht="156">
      <c r="A105" s="94" t="s">
        <v>17</v>
      </c>
      <c r="B105" s="94" t="s">
        <v>150</v>
      </c>
      <c r="C105" s="94" t="s">
        <v>28</v>
      </c>
      <c r="D105" s="94"/>
      <c r="E105" s="85" t="s">
        <v>157</v>
      </c>
      <c r="F105" s="85" t="s">
        <v>374</v>
      </c>
      <c r="G105" s="156" t="s">
        <v>20</v>
      </c>
      <c r="H105" s="156"/>
      <c r="I105" s="77" t="s">
        <v>396</v>
      </c>
      <c r="J105" s="85"/>
      <c r="K105" s="95">
        <v>843</v>
      </c>
      <c r="L105" s="88" t="s">
        <v>55</v>
      </c>
      <c r="M105" s="94" t="s">
        <v>22</v>
      </c>
      <c r="N105" s="88" t="s">
        <v>158</v>
      </c>
      <c r="O105" s="84"/>
      <c r="P105" s="8">
        <f>P106</f>
        <v>1559041.4</v>
      </c>
    </row>
    <row r="106" spans="1:16" ht="216">
      <c r="A106" s="94" t="s">
        <v>17</v>
      </c>
      <c r="B106" s="94" t="s">
        <v>150</v>
      </c>
      <c r="C106" s="94" t="s">
        <v>28</v>
      </c>
      <c r="D106" s="94" t="s">
        <v>25</v>
      </c>
      <c r="E106" s="85" t="s">
        <v>152</v>
      </c>
      <c r="F106" s="85" t="s">
        <v>374</v>
      </c>
      <c r="G106" s="156" t="s">
        <v>20</v>
      </c>
      <c r="H106" s="156"/>
      <c r="I106" s="85" t="s">
        <v>244</v>
      </c>
      <c r="J106" s="85" t="s">
        <v>24</v>
      </c>
      <c r="K106" s="95">
        <v>843</v>
      </c>
      <c r="L106" s="88" t="s">
        <v>55</v>
      </c>
      <c r="M106" s="94" t="s">
        <v>22</v>
      </c>
      <c r="N106" s="88" t="s">
        <v>159</v>
      </c>
      <c r="O106" s="84" t="s">
        <v>283</v>
      </c>
      <c r="P106" s="101">
        <v>1559041.4</v>
      </c>
    </row>
    <row r="107" spans="1:16" ht="84">
      <c r="A107" s="94" t="s">
        <v>17</v>
      </c>
      <c r="B107" s="94" t="s">
        <v>150</v>
      </c>
      <c r="C107" s="94" t="s">
        <v>39</v>
      </c>
      <c r="D107" s="94"/>
      <c r="E107" s="85" t="s">
        <v>160</v>
      </c>
      <c r="F107" s="85" t="s">
        <v>266</v>
      </c>
      <c r="G107" s="156" t="s">
        <v>20</v>
      </c>
      <c r="H107" s="156"/>
      <c r="I107" s="85" t="s">
        <v>163</v>
      </c>
      <c r="J107" s="85"/>
      <c r="K107" s="95">
        <v>843</v>
      </c>
      <c r="L107" s="88" t="s">
        <v>55</v>
      </c>
      <c r="M107" s="94" t="s">
        <v>22</v>
      </c>
      <c r="N107" s="88" t="s">
        <v>161</v>
      </c>
      <c r="O107" s="84"/>
      <c r="P107" s="8">
        <f>P108</f>
        <v>2387.6</v>
      </c>
    </row>
    <row r="108" spans="1:16" ht="84">
      <c r="A108" s="94" t="s">
        <v>17</v>
      </c>
      <c r="B108" s="94" t="s">
        <v>150</v>
      </c>
      <c r="C108" s="94" t="s">
        <v>39</v>
      </c>
      <c r="D108" s="94" t="s">
        <v>22</v>
      </c>
      <c r="E108" s="85" t="s">
        <v>162</v>
      </c>
      <c r="F108" s="85" t="s">
        <v>266</v>
      </c>
      <c r="G108" s="156" t="s">
        <v>20</v>
      </c>
      <c r="H108" s="156"/>
      <c r="I108" s="24" t="s">
        <v>163</v>
      </c>
      <c r="J108" s="85" t="s">
        <v>24</v>
      </c>
      <c r="K108" s="95">
        <v>843</v>
      </c>
      <c r="L108" s="88" t="s">
        <v>55</v>
      </c>
      <c r="M108" s="94" t="s">
        <v>22</v>
      </c>
      <c r="N108" s="88" t="s">
        <v>164</v>
      </c>
      <c r="O108" s="84">
        <v>321</v>
      </c>
      <c r="P108" s="101">
        <v>2387.6</v>
      </c>
    </row>
    <row r="109" spans="1:16" ht="228">
      <c r="A109" s="94" t="s">
        <v>17</v>
      </c>
      <c r="B109" s="94" t="s">
        <v>150</v>
      </c>
      <c r="C109" s="94" t="s">
        <v>42</v>
      </c>
      <c r="D109" s="94"/>
      <c r="E109" s="85" t="s">
        <v>165</v>
      </c>
      <c r="F109" s="85" t="s">
        <v>433</v>
      </c>
      <c r="G109" s="156" t="s">
        <v>20</v>
      </c>
      <c r="H109" s="156"/>
      <c r="I109" s="24" t="s">
        <v>402</v>
      </c>
      <c r="J109" s="85"/>
      <c r="K109" s="95">
        <v>843</v>
      </c>
      <c r="L109" s="88" t="s">
        <v>55</v>
      </c>
      <c r="M109" s="94" t="s">
        <v>22</v>
      </c>
      <c r="N109" s="88" t="s">
        <v>166</v>
      </c>
      <c r="O109" s="84"/>
      <c r="P109" s="8">
        <f>P112+P111+P110</f>
        <v>11515.6</v>
      </c>
    </row>
    <row r="110" spans="1:16" ht="54" customHeight="1">
      <c r="A110" s="94" t="s">
        <v>17</v>
      </c>
      <c r="B110" s="94" t="s">
        <v>150</v>
      </c>
      <c r="C110" s="94" t="s">
        <v>42</v>
      </c>
      <c r="D110" s="94" t="s">
        <v>25</v>
      </c>
      <c r="E110" s="85" t="s">
        <v>410</v>
      </c>
      <c r="F110" s="85" t="s">
        <v>421</v>
      </c>
      <c r="G110" s="143" t="s">
        <v>20</v>
      </c>
      <c r="H110" s="144"/>
      <c r="I110" s="24" t="s">
        <v>420</v>
      </c>
      <c r="J110" s="85" t="s">
        <v>414</v>
      </c>
      <c r="K110" s="95">
        <v>843</v>
      </c>
      <c r="L110" s="88" t="s">
        <v>55</v>
      </c>
      <c r="M110" s="94" t="s">
        <v>22</v>
      </c>
      <c r="N110" s="100" t="s">
        <v>411</v>
      </c>
      <c r="O110" s="84">
        <v>622</v>
      </c>
      <c r="P110" s="101">
        <v>85.7</v>
      </c>
    </row>
    <row r="111" spans="1:16" ht="216">
      <c r="A111" s="94" t="s">
        <v>17</v>
      </c>
      <c r="B111" s="94" t="s">
        <v>150</v>
      </c>
      <c r="C111" s="94" t="s">
        <v>42</v>
      </c>
      <c r="D111" s="94" t="s">
        <v>22</v>
      </c>
      <c r="E111" s="85" t="s">
        <v>167</v>
      </c>
      <c r="F111" s="85" t="s">
        <v>433</v>
      </c>
      <c r="G111" s="156" t="s">
        <v>20</v>
      </c>
      <c r="H111" s="156"/>
      <c r="I111" s="85" t="s">
        <v>338</v>
      </c>
      <c r="J111" s="85" t="s">
        <v>24</v>
      </c>
      <c r="K111" s="95">
        <v>843</v>
      </c>
      <c r="L111" s="88" t="s">
        <v>55</v>
      </c>
      <c r="M111" s="94" t="s">
        <v>42</v>
      </c>
      <c r="N111" s="88" t="s">
        <v>168</v>
      </c>
      <c r="O111" s="84" t="s">
        <v>284</v>
      </c>
      <c r="P111" s="101">
        <v>8869.3</v>
      </c>
    </row>
    <row r="112" spans="1:16" ht="90" customHeight="1">
      <c r="A112" s="94" t="s">
        <v>17</v>
      </c>
      <c r="B112" s="94" t="s">
        <v>150</v>
      </c>
      <c r="C112" s="94" t="s">
        <v>42</v>
      </c>
      <c r="D112" s="94" t="s">
        <v>28</v>
      </c>
      <c r="E112" s="85" t="s">
        <v>311</v>
      </c>
      <c r="F112" s="87" t="s">
        <v>376</v>
      </c>
      <c r="G112" s="159" t="s">
        <v>20</v>
      </c>
      <c r="H112" s="159"/>
      <c r="I112" s="85" t="s">
        <v>339</v>
      </c>
      <c r="J112" s="85" t="s">
        <v>24</v>
      </c>
      <c r="K112" s="95">
        <v>843</v>
      </c>
      <c r="L112" s="88" t="s">
        <v>55</v>
      </c>
      <c r="M112" s="94" t="s">
        <v>22</v>
      </c>
      <c r="N112" s="17" t="s">
        <v>287</v>
      </c>
      <c r="O112" s="17" t="s">
        <v>288</v>
      </c>
      <c r="P112" s="101">
        <v>2560.6</v>
      </c>
    </row>
    <row r="113" spans="1:16" ht="216" customHeight="1">
      <c r="A113" s="94" t="s">
        <v>17</v>
      </c>
      <c r="B113" s="79" t="s">
        <v>150</v>
      </c>
      <c r="C113" s="79" t="s">
        <v>46</v>
      </c>
      <c r="D113" s="79"/>
      <c r="E113" s="85" t="s">
        <v>169</v>
      </c>
      <c r="F113" s="87" t="s">
        <v>276</v>
      </c>
      <c r="G113" s="159" t="s">
        <v>20</v>
      </c>
      <c r="H113" s="159"/>
      <c r="I113" s="85" t="s">
        <v>277</v>
      </c>
      <c r="J113" s="87"/>
      <c r="K113" s="45">
        <v>843</v>
      </c>
      <c r="L113" s="46" t="s">
        <v>55</v>
      </c>
      <c r="M113" s="79" t="s">
        <v>28</v>
      </c>
      <c r="N113" s="46" t="s">
        <v>170</v>
      </c>
      <c r="O113" s="84"/>
      <c r="P113" s="8">
        <f>P114</f>
        <v>7799.7</v>
      </c>
    </row>
    <row r="114" spans="1:16" ht="147" customHeight="1">
      <c r="A114" s="79" t="s">
        <v>17</v>
      </c>
      <c r="B114" s="79" t="s">
        <v>150</v>
      </c>
      <c r="C114" s="79" t="s">
        <v>46</v>
      </c>
      <c r="D114" s="79" t="s">
        <v>25</v>
      </c>
      <c r="E114" s="85" t="s">
        <v>171</v>
      </c>
      <c r="F114" s="87" t="s">
        <v>267</v>
      </c>
      <c r="G114" s="159" t="s">
        <v>20</v>
      </c>
      <c r="H114" s="159"/>
      <c r="I114" s="85" t="s">
        <v>377</v>
      </c>
      <c r="J114" s="87" t="s">
        <v>24</v>
      </c>
      <c r="K114" s="45">
        <v>843</v>
      </c>
      <c r="L114" s="46" t="s">
        <v>55</v>
      </c>
      <c r="M114" s="79" t="s">
        <v>28</v>
      </c>
      <c r="N114" s="46" t="s">
        <v>172</v>
      </c>
      <c r="O114" s="89" t="s">
        <v>173</v>
      </c>
      <c r="P114" s="101">
        <f>P115+P116+P117+P118+P119+P120+P121+P122</f>
        <v>7799.7</v>
      </c>
    </row>
    <row r="115" spans="1:20" s="3" customFormat="1" ht="48">
      <c r="A115" s="26"/>
      <c r="B115" s="26"/>
      <c r="C115" s="26"/>
      <c r="D115" s="26"/>
      <c r="E115" s="27" t="s">
        <v>174</v>
      </c>
      <c r="F115" s="28"/>
      <c r="G115" s="174"/>
      <c r="H115" s="175"/>
      <c r="I115" s="27" t="s">
        <v>175</v>
      </c>
      <c r="J115" s="30"/>
      <c r="K115" s="49"/>
      <c r="L115" s="50"/>
      <c r="M115" s="26"/>
      <c r="N115" s="50"/>
      <c r="O115" s="30"/>
      <c r="P115" s="110">
        <v>399.7</v>
      </c>
      <c r="Q115" s="2"/>
      <c r="R115" s="2"/>
      <c r="S115" s="2"/>
      <c r="T115" s="109" t="s">
        <v>443</v>
      </c>
    </row>
    <row r="116" spans="1:20" s="3" customFormat="1" ht="72">
      <c r="A116" s="31"/>
      <c r="B116" s="32"/>
      <c r="C116" s="22"/>
      <c r="D116" s="22"/>
      <c r="E116" s="27" t="s">
        <v>176</v>
      </c>
      <c r="F116" s="63"/>
      <c r="G116" s="65"/>
      <c r="H116" s="66"/>
      <c r="I116" s="27" t="s">
        <v>177</v>
      </c>
      <c r="J116" s="63"/>
      <c r="K116" s="130"/>
      <c r="L116" s="131"/>
      <c r="M116" s="132"/>
      <c r="N116" s="131"/>
      <c r="O116" s="30"/>
      <c r="P116" s="111">
        <v>176.3</v>
      </c>
      <c r="Q116" s="2"/>
      <c r="R116" s="2"/>
      <c r="S116" s="2"/>
      <c r="T116" s="109" t="s">
        <v>443</v>
      </c>
    </row>
    <row r="117" spans="1:20" s="3" customFormat="1" ht="51" customHeight="1">
      <c r="A117" s="31"/>
      <c r="B117" s="32"/>
      <c r="C117" s="21"/>
      <c r="D117" s="22"/>
      <c r="E117" s="20" t="s">
        <v>178</v>
      </c>
      <c r="F117" s="63"/>
      <c r="G117" s="65"/>
      <c r="H117" s="66"/>
      <c r="I117" s="20" t="s">
        <v>179</v>
      </c>
      <c r="J117" s="28"/>
      <c r="K117" s="33"/>
      <c r="L117" s="34"/>
      <c r="M117" s="21"/>
      <c r="N117" s="29"/>
      <c r="O117" s="30"/>
      <c r="P117" s="110">
        <v>1971.7</v>
      </c>
      <c r="Q117" s="2"/>
      <c r="R117" s="2"/>
      <c r="S117" s="2"/>
      <c r="T117" s="109" t="s">
        <v>443</v>
      </c>
    </row>
    <row r="118" spans="1:20" s="3" customFormat="1" ht="132">
      <c r="A118" s="31"/>
      <c r="B118" s="32"/>
      <c r="C118" s="21"/>
      <c r="D118" s="22"/>
      <c r="E118" s="20" t="s">
        <v>180</v>
      </c>
      <c r="F118" s="63"/>
      <c r="G118" s="65"/>
      <c r="H118" s="66"/>
      <c r="I118" s="20" t="s">
        <v>245</v>
      </c>
      <c r="J118" s="28"/>
      <c r="K118" s="33"/>
      <c r="L118" s="34"/>
      <c r="M118" s="21"/>
      <c r="N118" s="29"/>
      <c r="O118" s="30"/>
      <c r="P118" s="110">
        <v>4689.6</v>
      </c>
      <c r="Q118" s="2"/>
      <c r="R118" s="2"/>
      <c r="S118" s="2"/>
      <c r="T118" s="109" t="s">
        <v>443</v>
      </c>
    </row>
    <row r="119" spans="1:20" s="3" customFormat="1" ht="72">
      <c r="A119" s="31"/>
      <c r="B119" s="32"/>
      <c r="C119" s="21"/>
      <c r="D119" s="22"/>
      <c r="E119" s="86" t="s">
        <v>440</v>
      </c>
      <c r="F119" s="63"/>
      <c r="G119" s="65"/>
      <c r="H119" s="66"/>
      <c r="I119" s="86" t="s">
        <v>441</v>
      </c>
      <c r="J119" s="28"/>
      <c r="K119" s="33"/>
      <c r="L119" s="34"/>
      <c r="M119" s="21"/>
      <c r="N119" s="29"/>
      <c r="O119" s="30"/>
      <c r="P119" s="110">
        <v>63.9</v>
      </c>
      <c r="Q119" s="2"/>
      <c r="R119" s="2"/>
      <c r="S119" s="2"/>
      <c r="T119" s="109" t="s">
        <v>443</v>
      </c>
    </row>
    <row r="120" spans="1:20" s="3" customFormat="1" ht="24">
      <c r="A120" s="31"/>
      <c r="B120" s="32"/>
      <c r="C120" s="21"/>
      <c r="D120" s="22"/>
      <c r="E120" s="20" t="s">
        <v>181</v>
      </c>
      <c r="F120" s="63"/>
      <c r="G120" s="65"/>
      <c r="H120" s="66"/>
      <c r="I120" s="20" t="s">
        <v>182</v>
      </c>
      <c r="J120" s="28"/>
      <c r="K120" s="33"/>
      <c r="L120" s="34"/>
      <c r="M120" s="21"/>
      <c r="N120" s="29"/>
      <c r="O120" s="30"/>
      <c r="P120" s="110">
        <v>200</v>
      </c>
      <c r="Q120" s="2"/>
      <c r="R120" s="2"/>
      <c r="S120" s="2"/>
      <c r="T120" s="109" t="s">
        <v>443</v>
      </c>
    </row>
    <row r="121" spans="1:20" s="3" customFormat="1" ht="48">
      <c r="A121" s="26"/>
      <c r="B121" s="62"/>
      <c r="C121" s="22"/>
      <c r="D121" s="22"/>
      <c r="E121" s="20" t="s">
        <v>452</v>
      </c>
      <c r="F121" s="63"/>
      <c r="G121" s="65"/>
      <c r="H121" s="66"/>
      <c r="I121" s="20" t="s">
        <v>183</v>
      </c>
      <c r="J121" s="63"/>
      <c r="K121" s="130"/>
      <c r="L121" s="131"/>
      <c r="M121" s="62"/>
      <c r="N121" s="131"/>
      <c r="O121" s="30"/>
      <c r="P121" s="110">
        <v>200</v>
      </c>
      <c r="Q121" s="2"/>
      <c r="R121" s="2"/>
      <c r="S121" s="2"/>
      <c r="T121" s="109" t="s">
        <v>443</v>
      </c>
    </row>
    <row r="122" spans="1:20" s="3" customFormat="1" ht="120">
      <c r="A122" s="26"/>
      <c r="B122" s="62"/>
      <c r="C122" s="22"/>
      <c r="D122" s="22"/>
      <c r="E122" s="20" t="s">
        <v>444</v>
      </c>
      <c r="F122" s="64"/>
      <c r="G122" s="67"/>
      <c r="H122" s="68"/>
      <c r="I122" s="20" t="s">
        <v>413</v>
      </c>
      <c r="J122" s="64"/>
      <c r="K122" s="133"/>
      <c r="L122" s="134"/>
      <c r="M122" s="135"/>
      <c r="N122" s="134"/>
      <c r="O122" s="35"/>
      <c r="P122" s="110">
        <v>98.5</v>
      </c>
      <c r="Q122" s="2"/>
      <c r="R122" s="2"/>
      <c r="S122" s="2"/>
      <c r="T122" s="109" t="s">
        <v>443</v>
      </c>
    </row>
    <row r="123" spans="1:16" ht="96">
      <c r="A123" s="94" t="s">
        <v>17</v>
      </c>
      <c r="B123" s="94" t="s">
        <v>150</v>
      </c>
      <c r="C123" s="94" t="s">
        <v>52</v>
      </c>
      <c r="D123" s="94"/>
      <c r="E123" s="85" t="s">
        <v>256</v>
      </c>
      <c r="F123" s="85" t="s">
        <v>268</v>
      </c>
      <c r="G123" s="156" t="s">
        <v>20</v>
      </c>
      <c r="H123" s="156"/>
      <c r="I123" s="78" t="s">
        <v>278</v>
      </c>
      <c r="J123" s="83"/>
      <c r="K123" s="51">
        <v>843</v>
      </c>
      <c r="L123" s="36" t="s">
        <v>55</v>
      </c>
      <c r="M123" s="80" t="s">
        <v>42</v>
      </c>
      <c r="N123" s="36" t="s">
        <v>184</v>
      </c>
      <c r="O123" s="84"/>
      <c r="P123" s="8">
        <f>P124</f>
        <v>11036.4</v>
      </c>
    </row>
    <row r="124" spans="1:16" ht="108">
      <c r="A124" s="94" t="s">
        <v>17</v>
      </c>
      <c r="B124" s="94" t="s">
        <v>150</v>
      </c>
      <c r="C124" s="94" t="s">
        <v>52</v>
      </c>
      <c r="D124" s="94" t="s">
        <v>25</v>
      </c>
      <c r="E124" s="85" t="s">
        <v>185</v>
      </c>
      <c r="F124" s="85" t="s">
        <v>268</v>
      </c>
      <c r="G124" s="143" t="s">
        <v>20</v>
      </c>
      <c r="H124" s="144"/>
      <c r="I124" s="78" t="s">
        <v>388</v>
      </c>
      <c r="J124" s="85" t="s">
        <v>24</v>
      </c>
      <c r="K124" s="95">
        <v>843</v>
      </c>
      <c r="L124" s="88" t="s">
        <v>55</v>
      </c>
      <c r="M124" s="94" t="s">
        <v>42</v>
      </c>
      <c r="N124" s="88" t="s">
        <v>186</v>
      </c>
      <c r="O124" s="84" t="s">
        <v>187</v>
      </c>
      <c r="P124" s="101">
        <v>11036.4</v>
      </c>
    </row>
    <row r="125" spans="1:16" ht="308.25" customHeight="1">
      <c r="A125" s="94" t="s">
        <v>17</v>
      </c>
      <c r="B125" s="94" t="s">
        <v>150</v>
      </c>
      <c r="C125" s="94" t="s">
        <v>58</v>
      </c>
      <c r="D125" s="94"/>
      <c r="E125" s="85" t="s">
        <v>188</v>
      </c>
      <c r="F125" s="85" t="s">
        <v>279</v>
      </c>
      <c r="G125" s="143" t="s">
        <v>20</v>
      </c>
      <c r="H125" s="144"/>
      <c r="I125" s="85" t="s">
        <v>378</v>
      </c>
      <c r="J125" s="85"/>
      <c r="K125" s="95">
        <v>843</v>
      </c>
      <c r="L125" s="88" t="s">
        <v>55</v>
      </c>
      <c r="M125" s="94" t="s">
        <v>22</v>
      </c>
      <c r="N125" s="88" t="s">
        <v>189</v>
      </c>
      <c r="O125" s="84"/>
      <c r="P125" s="8">
        <f>P126</f>
        <v>4594.8</v>
      </c>
    </row>
    <row r="126" spans="1:16" ht="170.25" customHeight="1">
      <c r="A126" s="94" t="s">
        <v>17</v>
      </c>
      <c r="B126" s="94" t="s">
        <v>150</v>
      </c>
      <c r="C126" s="94" t="s">
        <v>58</v>
      </c>
      <c r="D126" s="94" t="s">
        <v>25</v>
      </c>
      <c r="E126" s="85" t="s">
        <v>190</v>
      </c>
      <c r="F126" s="85" t="s">
        <v>269</v>
      </c>
      <c r="G126" s="143" t="s">
        <v>20</v>
      </c>
      <c r="H126" s="144"/>
      <c r="I126" s="85" t="s">
        <v>381</v>
      </c>
      <c r="J126" s="85" t="s">
        <v>24</v>
      </c>
      <c r="K126" s="95">
        <v>843</v>
      </c>
      <c r="L126" s="88" t="s">
        <v>55</v>
      </c>
      <c r="M126" s="94" t="s">
        <v>22</v>
      </c>
      <c r="N126" s="88" t="s">
        <v>191</v>
      </c>
      <c r="O126" s="84" t="s">
        <v>285</v>
      </c>
      <c r="P126" s="101">
        <v>4594.8</v>
      </c>
    </row>
    <row r="127" spans="1:16" ht="15.75" customHeight="1">
      <c r="A127" s="84">
        <v>30</v>
      </c>
      <c r="B127" s="84">
        <v>3</v>
      </c>
      <c r="C127" s="84" t="s">
        <v>290</v>
      </c>
      <c r="D127" s="30"/>
      <c r="E127" s="30" t="s">
        <v>324</v>
      </c>
      <c r="F127" s="152" t="s">
        <v>333</v>
      </c>
      <c r="G127" s="141" t="s">
        <v>20</v>
      </c>
      <c r="H127" s="142"/>
      <c r="I127" s="152" t="s">
        <v>336</v>
      </c>
      <c r="J127" s="159"/>
      <c r="K127" s="159">
        <v>843</v>
      </c>
      <c r="L127" s="159">
        <v>10</v>
      </c>
      <c r="M127" s="170" t="s">
        <v>312</v>
      </c>
      <c r="N127" s="178" t="s">
        <v>295</v>
      </c>
      <c r="O127" s="159"/>
      <c r="P127" s="176">
        <f>P129+P130</f>
        <v>39817.5</v>
      </c>
    </row>
    <row r="128" spans="1:16" ht="76.5" customHeight="1">
      <c r="A128" s="159">
        <v>30</v>
      </c>
      <c r="B128" s="159">
        <v>3</v>
      </c>
      <c r="C128" s="159" t="s">
        <v>290</v>
      </c>
      <c r="D128" s="159">
        <v>1</v>
      </c>
      <c r="E128" s="24" t="s">
        <v>397</v>
      </c>
      <c r="F128" s="158"/>
      <c r="G128" s="148"/>
      <c r="H128" s="149"/>
      <c r="I128" s="153"/>
      <c r="J128" s="161"/>
      <c r="K128" s="161"/>
      <c r="L128" s="161"/>
      <c r="M128" s="171"/>
      <c r="N128" s="179"/>
      <c r="O128" s="180"/>
      <c r="P128" s="177"/>
    </row>
    <row r="129" spans="1:19" s="3" customFormat="1" ht="51" customHeight="1">
      <c r="A129" s="160"/>
      <c r="B129" s="160"/>
      <c r="C129" s="160"/>
      <c r="D129" s="160"/>
      <c r="E129" s="37" t="s">
        <v>379</v>
      </c>
      <c r="F129" s="158"/>
      <c r="G129" s="148"/>
      <c r="H129" s="149"/>
      <c r="I129" s="86" t="s">
        <v>337</v>
      </c>
      <c r="J129" s="86" t="s">
        <v>16</v>
      </c>
      <c r="K129" s="38">
        <v>843</v>
      </c>
      <c r="L129" s="38">
        <v>10</v>
      </c>
      <c r="M129" s="39" t="s">
        <v>28</v>
      </c>
      <c r="N129" s="40" t="s">
        <v>294</v>
      </c>
      <c r="O129" s="40" t="s">
        <v>90</v>
      </c>
      <c r="P129" s="101">
        <v>39817.5</v>
      </c>
      <c r="Q129" s="2"/>
      <c r="R129" s="2"/>
      <c r="S129" s="2"/>
    </row>
    <row r="130" spans="1:19" s="3" customFormat="1" ht="99" customHeight="1">
      <c r="A130" s="161"/>
      <c r="B130" s="161"/>
      <c r="C130" s="161"/>
      <c r="D130" s="161"/>
      <c r="E130" s="37" t="s">
        <v>322</v>
      </c>
      <c r="F130" s="153"/>
      <c r="G130" s="150"/>
      <c r="H130" s="151"/>
      <c r="I130" s="86" t="s">
        <v>380</v>
      </c>
      <c r="J130" s="86" t="s">
        <v>24</v>
      </c>
      <c r="K130" s="38">
        <v>843</v>
      </c>
      <c r="L130" s="38">
        <v>10</v>
      </c>
      <c r="M130" s="39" t="s">
        <v>42</v>
      </c>
      <c r="N130" s="40" t="s">
        <v>303</v>
      </c>
      <c r="O130" s="40" t="s">
        <v>288</v>
      </c>
      <c r="P130" s="101">
        <v>0</v>
      </c>
      <c r="Q130" s="2"/>
      <c r="R130" s="2"/>
      <c r="S130" s="2"/>
    </row>
    <row r="131" spans="1:16" ht="126" customHeight="1">
      <c r="A131" s="94" t="s">
        <v>17</v>
      </c>
      <c r="B131" s="94" t="s">
        <v>192</v>
      </c>
      <c r="C131" s="94"/>
      <c r="D131" s="95"/>
      <c r="E131" s="85" t="s">
        <v>307</v>
      </c>
      <c r="F131" s="85" t="s">
        <v>363</v>
      </c>
      <c r="G131" s="143" t="s">
        <v>20</v>
      </c>
      <c r="H131" s="144"/>
      <c r="I131" s="85"/>
      <c r="J131" s="85" t="s">
        <v>24</v>
      </c>
      <c r="K131" s="85"/>
      <c r="L131" s="85"/>
      <c r="M131" s="85"/>
      <c r="N131" s="85"/>
      <c r="O131" s="85"/>
      <c r="P131" s="8">
        <f>P132+P134+P136+P138+P141</f>
        <v>462413</v>
      </c>
    </row>
    <row r="132" spans="1:16" ht="277.5" customHeight="1">
      <c r="A132" s="94" t="s">
        <v>17</v>
      </c>
      <c r="B132" s="94" t="s">
        <v>192</v>
      </c>
      <c r="C132" s="94" t="s">
        <v>25</v>
      </c>
      <c r="D132" s="95"/>
      <c r="E132" s="85" t="s">
        <v>193</v>
      </c>
      <c r="F132" s="85" t="s">
        <v>257</v>
      </c>
      <c r="G132" s="143" t="s">
        <v>20</v>
      </c>
      <c r="H132" s="144"/>
      <c r="I132" s="85" t="s">
        <v>403</v>
      </c>
      <c r="J132" s="85"/>
      <c r="K132" s="95">
        <v>843</v>
      </c>
      <c r="L132" s="95">
        <v>10</v>
      </c>
      <c r="M132" s="94" t="s">
        <v>42</v>
      </c>
      <c r="N132" s="94" t="s">
        <v>194</v>
      </c>
      <c r="O132" s="95"/>
      <c r="P132" s="8">
        <f>P133</f>
        <v>12643</v>
      </c>
    </row>
    <row r="133" spans="1:16" ht="72">
      <c r="A133" s="94" t="s">
        <v>17</v>
      </c>
      <c r="B133" s="94" t="s">
        <v>192</v>
      </c>
      <c r="C133" s="94" t="s">
        <v>25</v>
      </c>
      <c r="D133" s="94" t="s">
        <v>25</v>
      </c>
      <c r="E133" s="85" t="s">
        <v>195</v>
      </c>
      <c r="F133" s="85" t="s">
        <v>257</v>
      </c>
      <c r="G133" s="143" t="s">
        <v>20</v>
      </c>
      <c r="H133" s="144"/>
      <c r="I133" s="85" t="s">
        <v>246</v>
      </c>
      <c r="J133" s="85" t="s">
        <v>24</v>
      </c>
      <c r="K133" s="95">
        <v>843</v>
      </c>
      <c r="L133" s="95">
        <v>10</v>
      </c>
      <c r="M133" s="94" t="s">
        <v>42</v>
      </c>
      <c r="N133" s="94" t="s">
        <v>196</v>
      </c>
      <c r="O133" s="84">
        <v>244</v>
      </c>
      <c r="P133" s="101">
        <v>12643</v>
      </c>
    </row>
    <row r="134" spans="1:16" ht="107.25" customHeight="1">
      <c r="A134" s="94" t="s">
        <v>17</v>
      </c>
      <c r="B134" s="94" t="s">
        <v>192</v>
      </c>
      <c r="C134" s="94" t="s">
        <v>22</v>
      </c>
      <c r="D134" s="94"/>
      <c r="E134" s="85" t="s">
        <v>197</v>
      </c>
      <c r="F134" s="85" t="s">
        <v>257</v>
      </c>
      <c r="G134" s="143" t="s">
        <v>20</v>
      </c>
      <c r="H134" s="144"/>
      <c r="I134" s="85" t="s">
        <v>382</v>
      </c>
      <c r="J134" s="85"/>
      <c r="K134" s="95">
        <v>843</v>
      </c>
      <c r="L134" s="95">
        <v>10</v>
      </c>
      <c r="M134" s="94" t="s">
        <v>42</v>
      </c>
      <c r="N134" s="94" t="s">
        <v>198</v>
      </c>
      <c r="O134" s="95"/>
      <c r="P134" s="8">
        <f>P135</f>
        <v>84790.1</v>
      </c>
    </row>
    <row r="135" spans="1:16" ht="96">
      <c r="A135" s="94" t="s">
        <v>17</v>
      </c>
      <c r="B135" s="94" t="s">
        <v>192</v>
      </c>
      <c r="C135" s="94" t="s">
        <v>22</v>
      </c>
      <c r="D135" s="94" t="s">
        <v>25</v>
      </c>
      <c r="E135" s="85" t="s">
        <v>199</v>
      </c>
      <c r="F135" s="85" t="s">
        <v>257</v>
      </c>
      <c r="G135" s="143" t="s">
        <v>20</v>
      </c>
      <c r="H135" s="144"/>
      <c r="I135" s="85" t="s">
        <v>200</v>
      </c>
      <c r="J135" s="85" t="s">
        <v>24</v>
      </c>
      <c r="K135" s="95">
        <v>843</v>
      </c>
      <c r="L135" s="95">
        <v>10</v>
      </c>
      <c r="M135" s="94" t="s">
        <v>42</v>
      </c>
      <c r="N135" s="94" t="s">
        <v>201</v>
      </c>
      <c r="O135" s="84" t="s">
        <v>286</v>
      </c>
      <c r="P135" s="101">
        <v>84790.1</v>
      </c>
    </row>
    <row r="136" spans="1:16" ht="132">
      <c r="A136" s="94" t="s">
        <v>17</v>
      </c>
      <c r="B136" s="94" t="s">
        <v>192</v>
      </c>
      <c r="C136" s="94" t="s">
        <v>28</v>
      </c>
      <c r="D136" s="95"/>
      <c r="E136" s="85" t="s">
        <v>247</v>
      </c>
      <c r="F136" s="85" t="s">
        <v>270</v>
      </c>
      <c r="G136" s="143" t="s">
        <v>20</v>
      </c>
      <c r="H136" s="144"/>
      <c r="I136" s="85" t="s">
        <v>383</v>
      </c>
      <c r="J136" s="85"/>
      <c r="K136" s="95">
        <v>843</v>
      </c>
      <c r="L136" s="95">
        <v>10</v>
      </c>
      <c r="M136" s="94" t="s">
        <v>42</v>
      </c>
      <c r="N136" s="94" t="s">
        <v>203</v>
      </c>
      <c r="O136" s="95"/>
      <c r="P136" s="8">
        <f>P137</f>
        <v>239638.7</v>
      </c>
    </row>
    <row r="137" spans="1:16" ht="108">
      <c r="A137" s="94" t="s">
        <v>17</v>
      </c>
      <c r="B137" s="94" t="s">
        <v>192</v>
      </c>
      <c r="C137" s="94" t="s">
        <v>28</v>
      </c>
      <c r="D137" s="94" t="s">
        <v>25</v>
      </c>
      <c r="E137" s="85" t="s">
        <v>204</v>
      </c>
      <c r="F137" s="85" t="s">
        <v>270</v>
      </c>
      <c r="G137" s="143" t="s">
        <v>20</v>
      </c>
      <c r="H137" s="144"/>
      <c r="I137" s="85" t="s">
        <v>271</v>
      </c>
      <c r="J137" s="85" t="s">
        <v>24</v>
      </c>
      <c r="K137" s="95">
        <v>843</v>
      </c>
      <c r="L137" s="95">
        <v>10</v>
      </c>
      <c r="M137" s="94" t="s">
        <v>42</v>
      </c>
      <c r="N137" s="94" t="s">
        <v>205</v>
      </c>
      <c r="O137" s="84" t="s">
        <v>202</v>
      </c>
      <c r="P137" s="101">
        <v>239638.7</v>
      </c>
    </row>
    <row r="138" spans="1:16" ht="72">
      <c r="A138" s="94" t="s">
        <v>17</v>
      </c>
      <c r="B138" s="94" t="s">
        <v>192</v>
      </c>
      <c r="C138" s="94" t="s">
        <v>36</v>
      </c>
      <c r="D138" s="94"/>
      <c r="E138" s="85" t="s">
        <v>206</v>
      </c>
      <c r="F138" s="85" t="s">
        <v>272</v>
      </c>
      <c r="G138" s="143" t="s">
        <v>20</v>
      </c>
      <c r="H138" s="144"/>
      <c r="I138" s="85" t="s">
        <v>248</v>
      </c>
      <c r="J138" s="85"/>
      <c r="K138" s="95">
        <v>843</v>
      </c>
      <c r="L138" s="95">
        <v>10</v>
      </c>
      <c r="M138" s="94" t="s">
        <v>42</v>
      </c>
      <c r="N138" s="94" t="s">
        <v>207</v>
      </c>
      <c r="O138" s="95"/>
      <c r="P138" s="8">
        <f>P139+P140</f>
        <v>90842.5</v>
      </c>
    </row>
    <row r="139" spans="1:16" ht="72">
      <c r="A139" s="94" t="s">
        <v>17</v>
      </c>
      <c r="B139" s="94" t="s">
        <v>192</v>
      </c>
      <c r="C139" s="94" t="s">
        <v>36</v>
      </c>
      <c r="D139" s="94" t="s">
        <v>25</v>
      </c>
      <c r="E139" s="85" t="s">
        <v>208</v>
      </c>
      <c r="F139" s="85" t="s">
        <v>272</v>
      </c>
      <c r="G139" s="143" t="s">
        <v>20</v>
      </c>
      <c r="H139" s="144"/>
      <c r="I139" s="85" t="s">
        <v>209</v>
      </c>
      <c r="J139" s="85" t="s">
        <v>24</v>
      </c>
      <c r="K139" s="95">
        <v>843</v>
      </c>
      <c r="L139" s="95">
        <v>10</v>
      </c>
      <c r="M139" s="94" t="s">
        <v>42</v>
      </c>
      <c r="N139" s="94" t="s">
        <v>210</v>
      </c>
      <c r="O139" s="84"/>
      <c r="P139" s="101">
        <v>78392.1</v>
      </c>
    </row>
    <row r="140" spans="1:16" ht="72">
      <c r="A140" s="94" t="s">
        <v>17</v>
      </c>
      <c r="B140" s="94" t="s">
        <v>192</v>
      </c>
      <c r="C140" s="94" t="s">
        <v>36</v>
      </c>
      <c r="D140" s="94" t="s">
        <v>22</v>
      </c>
      <c r="E140" s="85" t="s">
        <v>211</v>
      </c>
      <c r="F140" s="85" t="s">
        <v>272</v>
      </c>
      <c r="G140" s="143" t="s">
        <v>20</v>
      </c>
      <c r="H140" s="144"/>
      <c r="I140" s="85" t="s">
        <v>212</v>
      </c>
      <c r="J140" s="85" t="s">
        <v>24</v>
      </c>
      <c r="K140" s="95">
        <v>843</v>
      </c>
      <c r="L140" s="95">
        <v>10</v>
      </c>
      <c r="M140" s="94" t="s">
        <v>42</v>
      </c>
      <c r="N140" s="94" t="s">
        <v>213</v>
      </c>
      <c r="O140" s="84" t="s">
        <v>214</v>
      </c>
      <c r="P140" s="101">
        <v>12450.4</v>
      </c>
    </row>
    <row r="141" spans="1:16" ht="96">
      <c r="A141" s="94" t="s">
        <v>17</v>
      </c>
      <c r="B141" s="94" t="s">
        <v>192</v>
      </c>
      <c r="C141" s="94" t="s">
        <v>39</v>
      </c>
      <c r="D141" s="94"/>
      <c r="E141" s="85" t="s">
        <v>215</v>
      </c>
      <c r="F141" s="85" t="s">
        <v>362</v>
      </c>
      <c r="G141" s="143" t="s">
        <v>20</v>
      </c>
      <c r="H141" s="144"/>
      <c r="I141" s="85" t="s">
        <v>217</v>
      </c>
      <c r="J141" s="85"/>
      <c r="K141" s="95">
        <v>843</v>
      </c>
      <c r="L141" s="95">
        <v>10</v>
      </c>
      <c r="M141" s="94" t="s">
        <v>42</v>
      </c>
      <c r="N141" s="94" t="s">
        <v>216</v>
      </c>
      <c r="O141" s="95"/>
      <c r="P141" s="8">
        <f>P142+P143</f>
        <v>34498.7</v>
      </c>
    </row>
    <row r="142" spans="1:16" ht="72">
      <c r="A142" s="94" t="s">
        <v>17</v>
      </c>
      <c r="B142" s="94" t="s">
        <v>192</v>
      </c>
      <c r="C142" s="94" t="s">
        <v>39</v>
      </c>
      <c r="D142" s="94" t="s">
        <v>25</v>
      </c>
      <c r="E142" s="85" t="s">
        <v>228</v>
      </c>
      <c r="F142" s="85" t="s">
        <v>272</v>
      </c>
      <c r="G142" s="143" t="s">
        <v>20</v>
      </c>
      <c r="H142" s="144"/>
      <c r="I142" s="85" t="s">
        <v>217</v>
      </c>
      <c r="J142" s="85" t="s">
        <v>24</v>
      </c>
      <c r="K142" s="95">
        <v>843</v>
      </c>
      <c r="L142" s="94" t="s">
        <v>25</v>
      </c>
      <c r="M142" s="94" t="s">
        <v>36</v>
      </c>
      <c r="N142" s="94" t="s">
        <v>218</v>
      </c>
      <c r="O142" s="95">
        <v>530</v>
      </c>
      <c r="P142" s="101">
        <v>13215.1</v>
      </c>
    </row>
    <row r="143" spans="1:19" s="3" customFormat="1" ht="51" customHeight="1">
      <c r="A143" s="94" t="s">
        <v>17</v>
      </c>
      <c r="B143" s="94" t="s">
        <v>192</v>
      </c>
      <c r="C143" s="94" t="s">
        <v>39</v>
      </c>
      <c r="D143" s="94" t="s">
        <v>22</v>
      </c>
      <c r="E143" s="85" t="s">
        <v>221</v>
      </c>
      <c r="F143" s="85" t="s">
        <v>361</v>
      </c>
      <c r="G143" s="143" t="s">
        <v>20</v>
      </c>
      <c r="H143" s="144"/>
      <c r="I143" s="85" t="s">
        <v>384</v>
      </c>
      <c r="J143" s="85" t="s">
        <v>24</v>
      </c>
      <c r="K143" s="95">
        <v>843</v>
      </c>
      <c r="L143" s="94" t="s">
        <v>25</v>
      </c>
      <c r="M143" s="94" t="s">
        <v>36</v>
      </c>
      <c r="N143" s="85">
        <v>3040504350</v>
      </c>
      <c r="O143" s="95">
        <v>530</v>
      </c>
      <c r="P143" s="101">
        <v>21283.6</v>
      </c>
      <c r="Q143" s="2"/>
      <c r="R143" s="2"/>
      <c r="S143" s="2"/>
    </row>
    <row r="144" spans="1:16" ht="101.25" customHeight="1">
      <c r="A144" s="94" t="s">
        <v>17</v>
      </c>
      <c r="B144" s="94" t="s">
        <v>192</v>
      </c>
      <c r="C144" s="94" t="s">
        <v>42</v>
      </c>
      <c r="D144" s="94"/>
      <c r="E144" s="97" t="s">
        <v>273</v>
      </c>
      <c r="F144" s="85" t="s">
        <v>274</v>
      </c>
      <c r="G144" s="143" t="s">
        <v>20</v>
      </c>
      <c r="H144" s="144"/>
      <c r="I144" s="85"/>
      <c r="J144" s="85"/>
      <c r="K144" s="95"/>
      <c r="L144" s="94"/>
      <c r="M144" s="94"/>
      <c r="N144" s="94"/>
      <c r="O144" s="95"/>
      <c r="P144" s="8"/>
    </row>
    <row r="145" spans="1:16" ht="36">
      <c r="A145" s="94" t="s">
        <v>17</v>
      </c>
      <c r="B145" s="94" t="s">
        <v>192</v>
      </c>
      <c r="C145" s="94" t="s">
        <v>46</v>
      </c>
      <c r="D145" s="94"/>
      <c r="E145" s="85" t="s">
        <v>219</v>
      </c>
      <c r="F145" s="85" t="s">
        <v>258</v>
      </c>
      <c r="G145" s="143" t="s">
        <v>20</v>
      </c>
      <c r="H145" s="144"/>
      <c r="I145" s="85" t="s">
        <v>220</v>
      </c>
      <c r="J145" s="85"/>
      <c r="K145" s="95"/>
      <c r="L145" s="94"/>
      <c r="M145" s="94"/>
      <c r="N145" s="94"/>
      <c r="O145" s="95"/>
      <c r="P145" s="8"/>
    </row>
    <row r="146" spans="1:16" ht="84">
      <c r="A146" s="94" t="s">
        <v>17</v>
      </c>
      <c r="B146" s="94" t="s">
        <v>192</v>
      </c>
      <c r="C146" s="94" t="s">
        <v>49</v>
      </c>
      <c r="D146" s="94"/>
      <c r="E146" s="85" t="s">
        <v>229</v>
      </c>
      <c r="F146" s="85" t="s">
        <v>258</v>
      </c>
      <c r="G146" s="143" t="s">
        <v>20</v>
      </c>
      <c r="H146" s="144"/>
      <c r="I146" s="85" t="s">
        <v>385</v>
      </c>
      <c r="J146" s="85"/>
      <c r="K146" s="95"/>
      <c r="L146" s="94"/>
      <c r="M146" s="94"/>
      <c r="N146" s="94"/>
      <c r="O146" s="95"/>
      <c r="P146" s="8"/>
    </row>
    <row r="147" spans="1:16" ht="72">
      <c r="A147" s="94" t="s">
        <v>17</v>
      </c>
      <c r="B147" s="94" t="s">
        <v>192</v>
      </c>
      <c r="C147" s="94" t="s">
        <v>52</v>
      </c>
      <c r="D147" s="94"/>
      <c r="E147" s="85" t="s">
        <v>249</v>
      </c>
      <c r="F147" s="85" t="s">
        <v>274</v>
      </c>
      <c r="G147" s="143" t="s">
        <v>20</v>
      </c>
      <c r="H147" s="144"/>
      <c r="I147" s="85" t="s">
        <v>386</v>
      </c>
      <c r="J147" s="85"/>
      <c r="K147" s="95"/>
      <c r="L147" s="94"/>
      <c r="M147" s="94"/>
      <c r="N147" s="94"/>
      <c r="O147" s="95"/>
      <c r="P147" s="8"/>
    </row>
    <row r="148" spans="1:15" ht="12">
      <c r="A148" s="41"/>
      <c r="B148" s="41"/>
      <c r="C148" s="41"/>
      <c r="D148" s="41"/>
      <c r="E148" s="42"/>
      <c r="F148" s="42"/>
      <c r="G148" s="43"/>
      <c r="H148" s="43"/>
      <c r="I148" s="42"/>
      <c r="J148" s="42"/>
      <c r="K148" s="44"/>
      <c r="L148" s="41"/>
      <c r="M148" s="41"/>
      <c r="N148" s="41"/>
      <c r="O148" s="44"/>
    </row>
    <row r="149" spans="1:15" ht="12">
      <c r="A149" s="60"/>
      <c r="B149" s="60"/>
      <c r="C149" s="60"/>
      <c r="D149" s="60"/>
      <c r="E149" s="60"/>
      <c r="F149" s="60"/>
      <c r="G149" s="61"/>
      <c r="H149" s="61"/>
      <c r="I149" s="60"/>
      <c r="J149" s="60"/>
      <c r="K149" s="60"/>
      <c r="L149" s="60"/>
      <c r="M149" s="60"/>
      <c r="N149" s="60"/>
      <c r="O149" s="60"/>
    </row>
    <row r="150" spans="1:16" ht="12">
      <c r="A150" s="41"/>
      <c r="B150" s="41"/>
      <c r="C150" s="41"/>
      <c r="D150" s="41"/>
      <c r="E150" s="42"/>
      <c r="F150" s="42"/>
      <c r="G150" s="43"/>
      <c r="H150" s="43"/>
      <c r="I150" s="42"/>
      <c r="J150" s="42"/>
      <c r="K150" s="44"/>
      <c r="L150" s="41"/>
      <c r="M150" s="41"/>
      <c r="N150" s="41"/>
      <c r="O150" s="44"/>
      <c r="P150" s="112" t="s">
        <v>446</v>
      </c>
    </row>
    <row r="151" spans="1:15" ht="12">
      <c r="A151" s="41"/>
      <c r="B151" s="41"/>
      <c r="C151" s="41"/>
      <c r="D151" s="41"/>
      <c r="E151" s="42"/>
      <c r="F151" s="42"/>
      <c r="G151" s="43"/>
      <c r="H151" s="43"/>
      <c r="I151" s="42"/>
      <c r="J151" s="42"/>
      <c r="K151" s="44"/>
      <c r="L151" s="41"/>
      <c r="M151" s="41"/>
      <c r="N151" s="41"/>
      <c r="O151" s="44"/>
    </row>
  </sheetData>
  <sheetProtection/>
  <autoFilter ref="A9:S147"/>
  <mergeCells count="181">
    <mergeCell ref="I89:I90"/>
    <mergeCell ref="I92:I93"/>
    <mergeCell ref="K72:K75"/>
    <mergeCell ref="G88:H94"/>
    <mergeCell ref="G95:H95"/>
    <mergeCell ref="G134:H134"/>
    <mergeCell ref="G135:H135"/>
    <mergeCell ref="G136:H136"/>
    <mergeCell ref="G125:H125"/>
    <mergeCell ref="G126:H126"/>
    <mergeCell ref="G123:H123"/>
    <mergeCell ref="G124:H124"/>
    <mergeCell ref="I84:I87"/>
    <mergeCell ref="G131:H131"/>
    <mergeCell ref="J127:J128"/>
    <mergeCell ref="K127:K128"/>
    <mergeCell ref="M1:P1"/>
    <mergeCell ref="M2:P2"/>
    <mergeCell ref="M3:P3"/>
    <mergeCell ref="G114:H114"/>
    <mergeCell ref="G115:H115"/>
    <mergeCell ref="G106:H106"/>
    <mergeCell ref="G132:H132"/>
    <mergeCell ref="G133:H133"/>
    <mergeCell ref="P127:P128"/>
    <mergeCell ref="N127:N128"/>
    <mergeCell ref="O127:O128"/>
    <mergeCell ref="M72:M75"/>
    <mergeCell ref="G101:H101"/>
    <mergeCell ref="G102:H102"/>
    <mergeCell ref="G103:H103"/>
    <mergeCell ref="G79:H79"/>
    <mergeCell ref="L72:L75"/>
    <mergeCell ref="I98:I99"/>
    <mergeCell ref="G82:H82"/>
    <mergeCell ref="G83:H83"/>
    <mergeCell ref="G10:H16"/>
    <mergeCell ref="I13:I16"/>
    <mergeCell ref="I17:I19"/>
    <mergeCell ref="G81:H81"/>
    <mergeCell ref="G146:H146"/>
    <mergeCell ref="G147:H147"/>
    <mergeCell ref="G137:H137"/>
    <mergeCell ref="G138:H138"/>
    <mergeCell ref="G139:H139"/>
    <mergeCell ref="G140:H140"/>
    <mergeCell ref="G141:H141"/>
    <mergeCell ref="G142:H142"/>
    <mergeCell ref="G143:H143"/>
    <mergeCell ref="G144:H144"/>
    <mergeCell ref="L127:L128"/>
    <mergeCell ref="M127:M128"/>
    <mergeCell ref="F127:F130"/>
    <mergeCell ref="G127:H130"/>
    <mergeCell ref="I127:I128"/>
    <mergeCell ref="G145:H145"/>
    <mergeCell ref="G96:H97"/>
    <mergeCell ref="G113:H113"/>
    <mergeCell ref="G109:H109"/>
    <mergeCell ref="G111:H111"/>
    <mergeCell ref="G112:H112"/>
    <mergeCell ref="G110:H110"/>
    <mergeCell ref="G107:H107"/>
    <mergeCell ref="G108:H108"/>
    <mergeCell ref="G104:H104"/>
    <mergeCell ref="G105:H105"/>
    <mergeCell ref="G98:H99"/>
    <mergeCell ref="A128:A130"/>
    <mergeCell ref="B128:B130"/>
    <mergeCell ref="C128:C130"/>
    <mergeCell ref="D128:D130"/>
    <mergeCell ref="E92:E93"/>
    <mergeCell ref="F92:F93"/>
    <mergeCell ref="A88:A94"/>
    <mergeCell ref="B88:B94"/>
    <mergeCell ref="C88:C94"/>
    <mergeCell ref="D88:D94"/>
    <mergeCell ref="E98:E99"/>
    <mergeCell ref="A98:A99"/>
    <mergeCell ref="B98:B99"/>
    <mergeCell ref="C98:C99"/>
    <mergeCell ref="D98:D99"/>
    <mergeCell ref="F98:F99"/>
    <mergeCell ref="F96:F97"/>
    <mergeCell ref="E89:E90"/>
    <mergeCell ref="F89:F90"/>
    <mergeCell ref="A96:A97"/>
    <mergeCell ref="B96:B97"/>
    <mergeCell ref="C96:C97"/>
    <mergeCell ref="D96:D97"/>
    <mergeCell ref="A17:A19"/>
    <mergeCell ref="G43:H43"/>
    <mergeCell ref="G44:H44"/>
    <mergeCell ref="G45:H45"/>
    <mergeCell ref="G40:H40"/>
    <mergeCell ref="G31:H31"/>
    <mergeCell ref="G32:H32"/>
    <mergeCell ref="G33:H33"/>
    <mergeCell ref="G34:H34"/>
    <mergeCell ref="G35:H35"/>
    <mergeCell ref="G36:H36"/>
    <mergeCell ref="G38:H38"/>
    <mergeCell ref="G39:H39"/>
    <mergeCell ref="G41:H41"/>
    <mergeCell ref="G37:H37"/>
    <mergeCell ref="E17:E19"/>
    <mergeCell ref="G26:H26"/>
    <mergeCell ref="G27:H27"/>
    <mergeCell ref="G28:H28"/>
    <mergeCell ref="G29:H29"/>
    <mergeCell ref="A4:P4"/>
    <mergeCell ref="A5:O5"/>
    <mergeCell ref="G20:H20"/>
    <mergeCell ref="G21:H21"/>
    <mergeCell ref="G22:H22"/>
    <mergeCell ref="G23:H23"/>
    <mergeCell ref="G24:H24"/>
    <mergeCell ref="F17:F18"/>
    <mergeCell ref="F11:F12"/>
    <mergeCell ref="F13:F14"/>
    <mergeCell ref="A6:P6"/>
    <mergeCell ref="A7:P7"/>
    <mergeCell ref="A8:D8"/>
    <mergeCell ref="E8:E9"/>
    <mergeCell ref="F8:F9"/>
    <mergeCell ref="I8:I9"/>
    <mergeCell ref="J8:J9"/>
    <mergeCell ref="K8:O8"/>
    <mergeCell ref="P8:P9"/>
    <mergeCell ref="A10:A16"/>
    <mergeCell ref="B10:B16"/>
    <mergeCell ref="C10:C16"/>
    <mergeCell ref="D10:D16"/>
    <mergeCell ref="E10:E16"/>
    <mergeCell ref="N72:N75"/>
    <mergeCell ref="O72:O75"/>
    <mergeCell ref="A72:A75"/>
    <mergeCell ref="B72:B75"/>
    <mergeCell ref="C72:C75"/>
    <mergeCell ref="D72:D75"/>
    <mergeCell ref="E46:E52"/>
    <mergeCell ref="G46:H52"/>
    <mergeCell ref="I46:I52"/>
    <mergeCell ref="A46:A52"/>
    <mergeCell ref="B46:B52"/>
    <mergeCell ref="C46:C52"/>
    <mergeCell ref="D46:D52"/>
    <mergeCell ref="I69:I71"/>
    <mergeCell ref="F46:F48"/>
    <mergeCell ref="G53:H53"/>
    <mergeCell ref="G54:H54"/>
    <mergeCell ref="G55:H55"/>
    <mergeCell ref="G56:H56"/>
    <mergeCell ref="G57:H57"/>
    <mergeCell ref="G58:H58"/>
    <mergeCell ref="G67:H67"/>
    <mergeCell ref="G68:H68"/>
    <mergeCell ref="G59:H59"/>
    <mergeCell ref="F84:F85"/>
    <mergeCell ref="E84:E87"/>
    <mergeCell ref="G84:H84"/>
    <mergeCell ref="G30:H30"/>
    <mergeCell ref="G25:H25"/>
    <mergeCell ref="B17:B19"/>
    <mergeCell ref="C17:C19"/>
    <mergeCell ref="D17:D19"/>
    <mergeCell ref="G69:H71"/>
    <mergeCell ref="F49:F50"/>
    <mergeCell ref="G63:H63"/>
    <mergeCell ref="G64:H64"/>
    <mergeCell ref="G65:H65"/>
    <mergeCell ref="G66:H66"/>
    <mergeCell ref="G42:H42"/>
    <mergeCell ref="G17:H19"/>
    <mergeCell ref="G60:H60"/>
    <mergeCell ref="G61:H61"/>
    <mergeCell ref="G62:H62"/>
    <mergeCell ref="G78:H78"/>
    <mergeCell ref="F72:F75"/>
    <mergeCell ref="G72:H75"/>
    <mergeCell ref="G80:H80"/>
  </mergeCells>
  <printOptions horizontalCentered="1"/>
  <pageMargins left="0" right="0" top="0.6299212598425197" bottom="0" header="0.1968503937007874" footer="0.11811023622047245"/>
  <pageSetup fitToHeight="25" horizontalDpi="180" verticalDpi="180" orientation="landscape" paperSize="9" scale="6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3647</cp:lastModifiedBy>
  <cp:lastPrinted>2020-03-03T12:24:52Z</cp:lastPrinted>
  <dcterms:created xsi:type="dcterms:W3CDTF">2018-03-01T12:26:16Z</dcterms:created>
  <dcterms:modified xsi:type="dcterms:W3CDTF">2020-03-05T12:08:34Z</dcterms:modified>
  <cp:category/>
  <cp:version/>
  <cp:contentType/>
  <cp:contentStatus/>
</cp:coreProperties>
</file>